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Users/marynakrutko/Desktop/"/>
    </mc:Choice>
  </mc:AlternateContent>
  <xr:revisionPtr revIDLastSave="0" documentId="8_{1A9FB10C-A5DD-E54F-A95B-DE9A43263D8C}" xr6:coauthVersionLast="47" xr6:coauthVersionMax="47" xr10:uidLastSave="{00000000-0000-0000-0000-000000000000}"/>
  <workbookProtection workbookAlgorithmName="SHA-512" workbookHashValue="APj1xr0C2+vbEAVOz+sj8TUS1stzb6nCb18yh8lHBLyjtZQiGfm2cYxhNx7hxgadziyzRtQS1tMMSGZI/C4MNw==" workbookSaltValue="V15d6n+Gy0jblQhgr6c8Dg==" workbookSpinCount="100000" lockStructure="1"/>
  <bookViews>
    <workbookView xWindow="0" yWindow="500" windowWidth="28800" windowHeight="16580" tabRatio="727" activeTab="2" xr2:uid="{00000000-000D-0000-FFFF-FFFF00000000}"/>
  </bookViews>
  <sheets>
    <sheet name="Калькулятор мікрокредиту" sheetId="1" r:id="rId1"/>
    <sheet name="Калькулятор споживчого кредиту" sheetId="5" r:id="rId2"/>
    <sheet name="Розрахунок мікрокредиту" sheetId="6" r:id="rId3"/>
    <sheet name="Розрахунок споживчого кредиту" sheetId="7" r:id="rId4"/>
    <sheet name="Data" sheetId="2" state="hidden" r:id="rId5"/>
  </sheets>
  <definedNames>
    <definedName name="_xlnm._FilterDatabase" localSheetId="2" hidden="1">'Розрахунок мікрокредиту'!$H$85:$I$85</definedName>
    <definedName name="amount1">Data!$A$2:$A$80</definedName>
    <definedName name="amount2">Data!$A$81:$A$94</definedName>
    <definedName name="amount3">Data!$A$2:$A$79</definedName>
    <definedName name="amount4">Data!$A$80:$A$94</definedName>
    <definedName name="credit_amount">Data!$A$2:$A$94</definedName>
    <definedName name="days">Data!$B$2:$B$22</definedName>
    <definedName name="discount_rate">Data!#REF!</definedName>
    <definedName name="promocod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5"/>
  <c r="D42" i="7"/>
  <c r="J92" i="1"/>
  <c r="L92" i="1"/>
  <c r="M92" i="1"/>
  <c r="N92" i="1"/>
  <c r="O92" i="1"/>
  <c r="P92" i="1"/>
  <c r="Q92" i="1"/>
  <c r="R92" i="1"/>
  <c r="S92" i="1"/>
  <c r="M92" i="5"/>
  <c r="N92" i="5"/>
  <c r="O92" i="5"/>
  <c r="P92" i="5"/>
  <c r="Q92" i="5"/>
  <c r="R92" i="5"/>
  <c r="S92" i="5"/>
  <c r="J92" i="5"/>
  <c r="L92" i="5"/>
  <c r="B9" i="5"/>
  <c r="B9" i="1"/>
  <c r="F85" i="7"/>
  <c r="D85" i="7"/>
  <c r="F42" i="7"/>
  <c r="G19" i="5"/>
  <c r="H19" i="5" s="1"/>
  <c r="B7" i="5"/>
  <c r="H36" i="5" s="1"/>
  <c r="B7" i="1"/>
  <c r="B8" i="1" s="1"/>
  <c r="G19" i="1"/>
  <c r="H19" i="1" s="1"/>
  <c r="V19" i="1" l="1"/>
  <c r="V19" i="5"/>
  <c r="K20" i="5"/>
  <c r="K84" i="5"/>
  <c r="K76" i="5"/>
  <c r="K68" i="5"/>
  <c r="K60" i="5"/>
  <c r="K52" i="5"/>
  <c r="K44" i="5"/>
  <c r="K36" i="5"/>
  <c r="K28" i="5"/>
  <c r="K91" i="5"/>
  <c r="K83" i="5"/>
  <c r="K75" i="5"/>
  <c r="K67" i="5"/>
  <c r="K59" i="5"/>
  <c r="K51" i="5"/>
  <c r="K43" i="5"/>
  <c r="K35" i="5"/>
  <c r="K27" i="5"/>
  <c r="K90" i="5"/>
  <c r="K82" i="5"/>
  <c r="K74" i="5"/>
  <c r="K66" i="5"/>
  <c r="K58" i="5"/>
  <c r="K50" i="5"/>
  <c r="K42" i="5"/>
  <c r="K34" i="5"/>
  <c r="K26" i="5"/>
  <c r="K89" i="5"/>
  <c r="K81" i="5"/>
  <c r="K73" i="5"/>
  <c r="K65" i="5"/>
  <c r="K57" i="5"/>
  <c r="K49" i="5"/>
  <c r="K41" i="5"/>
  <c r="K33" i="5"/>
  <c r="K25" i="5"/>
  <c r="K88" i="5"/>
  <c r="K80" i="5"/>
  <c r="K72" i="5"/>
  <c r="K64" i="5"/>
  <c r="K56" i="5"/>
  <c r="K48" i="5"/>
  <c r="K40" i="5"/>
  <c r="K32" i="5"/>
  <c r="K24" i="5"/>
  <c r="K87" i="5"/>
  <c r="K79" i="5"/>
  <c r="K71" i="5"/>
  <c r="K63" i="5"/>
  <c r="K55" i="5"/>
  <c r="K47" i="5"/>
  <c r="K39" i="5"/>
  <c r="K31" i="5"/>
  <c r="K23" i="5"/>
  <c r="K86" i="5"/>
  <c r="K78" i="5"/>
  <c r="K70" i="5"/>
  <c r="K62" i="5"/>
  <c r="K54" i="5"/>
  <c r="K46" i="5"/>
  <c r="K38" i="5"/>
  <c r="K30" i="5"/>
  <c r="K22" i="5"/>
  <c r="K85" i="5"/>
  <c r="K77" i="5"/>
  <c r="K69" i="5"/>
  <c r="K61" i="5"/>
  <c r="K53" i="5"/>
  <c r="K45" i="5"/>
  <c r="K37" i="5"/>
  <c r="K29" i="5"/>
  <c r="K21" i="5"/>
  <c r="K91" i="1"/>
  <c r="K79" i="1"/>
  <c r="K67" i="1"/>
  <c r="K55" i="1"/>
  <c r="K43" i="1"/>
  <c r="K31" i="1"/>
  <c r="K62" i="1"/>
  <c r="K37" i="1"/>
  <c r="K48" i="1"/>
  <c r="K83" i="1"/>
  <c r="K90" i="1"/>
  <c r="K78" i="1"/>
  <c r="K66" i="1"/>
  <c r="K54" i="1"/>
  <c r="K42" i="1"/>
  <c r="K30" i="1"/>
  <c r="K86" i="1"/>
  <c r="K50" i="1"/>
  <c r="K61" i="1"/>
  <c r="K84" i="1"/>
  <c r="K36" i="1"/>
  <c r="K23" i="1"/>
  <c r="K77" i="1"/>
  <c r="K53" i="1"/>
  <c r="K29" i="1"/>
  <c r="K74" i="1"/>
  <c r="K26" i="1"/>
  <c r="K73" i="1"/>
  <c r="K25" i="1"/>
  <c r="K60" i="1"/>
  <c r="K71" i="1"/>
  <c r="K47" i="1"/>
  <c r="K82" i="1"/>
  <c r="K70" i="1"/>
  <c r="K46" i="1"/>
  <c r="K34" i="1"/>
  <c r="K22" i="1"/>
  <c r="K81" i="1"/>
  <c r="K69" i="1"/>
  <c r="K57" i="1"/>
  <c r="K45" i="1"/>
  <c r="K33" i="1"/>
  <c r="K21" i="1"/>
  <c r="K20" i="1"/>
  <c r="K80" i="1"/>
  <c r="K68" i="1"/>
  <c r="K56" i="1"/>
  <c r="K44" i="1"/>
  <c r="K32" i="1"/>
  <c r="K89" i="1"/>
  <c r="K65" i="1"/>
  <c r="K41" i="1"/>
  <c r="K88" i="1"/>
  <c r="K76" i="1"/>
  <c r="K64" i="1"/>
  <c r="K52" i="1"/>
  <c r="K40" i="1"/>
  <c r="K28" i="1"/>
  <c r="K38" i="1"/>
  <c r="K85" i="1"/>
  <c r="K49" i="1"/>
  <c r="K72" i="1"/>
  <c r="K24" i="1"/>
  <c r="K59" i="1"/>
  <c r="K35" i="1"/>
  <c r="K58" i="1"/>
  <c r="K87" i="1"/>
  <c r="K75" i="1"/>
  <c r="K63" i="1"/>
  <c r="K51" i="1"/>
  <c r="K39" i="1"/>
  <c r="K27" i="1"/>
  <c r="E10" i="5"/>
  <c r="C10" i="5" s="1"/>
  <c r="B10" i="5" s="1"/>
  <c r="E85" i="5"/>
  <c r="F51" i="5"/>
  <c r="F63" i="5"/>
  <c r="E77" i="5"/>
  <c r="F22" i="5"/>
  <c r="F27" i="5"/>
  <c r="I33" i="5"/>
  <c r="F44" i="5"/>
  <c r="I50" i="5"/>
  <c r="E56" i="5"/>
  <c r="H62" i="5"/>
  <c r="I67" i="5"/>
  <c r="E73" i="5"/>
  <c r="H79" i="5"/>
  <c r="I84" i="5"/>
  <c r="E90" i="5"/>
  <c r="F39" i="5"/>
  <c r="I45" i="5"/>
  <c r="F56" i="5"/>
  <c r="I62" i="5"/>
  <c r="E68" i="5"/>
  <c r="H74" i="5"/>
  <c r="I79" i="5"/>
  <c r="H22" i="5"/>
  <c r="F34" i="5"/>
  <c r="E63" i="5"/>
  <c r="I74" i="5"/>
  <c r="H86" i="5"/>
  <c r="B8" i="5"/>
  <c r="E75" i="5"/>
  <c r="I86" i="5"/>
  <c r="F24" i="5"/>
  <c r="F41" i="5"/>
  <c r="F58" i="5"/>
  <c r="I81" i="5"/>
  <c r="G81" i="5" s="1"/>
  <c r="I91" i="5"/>
  <c r="H91" i="5"/>
  <c r="F91" i="5"/>
  <c r="I88" i="5"/>
  <c r="E84" i="5"/>
  <c r="H81" i="5"/>
  <c r="F79" i="5"/>
  <c r="I76" i="5"/>
  <c r="E72" i="5"/>
  <c r="H69" i="5"/>
  <c r="F67" i="5"/>
  <c r="I64" i="5"/>
  <c r="E60" i="5"/>
  <c r="H57" i="5"/>
  <c r="F55" i="5"/>
  <c r="I52" i="5"/>
  <c r="H45" i="5"/>
  <c r="F43" i="5"/>
  <c r="I40" i="5"/>
  <c r="H33" i="5"/>
  <c r="F31" i="5"/>
  <c r="I28" i="5"/>
  <c r="H21" i="5"/>
  <c r="H88" i="5"/>
  <c r="F86" i="5"/>
  <c r="I83" i="5"/>
  <c r="G83" i="5" s="1"/>
  <c r="E79" i="5"/>
  <c r="H76" i="5"/>
  <c r="F74" i="5"/>
  <c r="I71" i="5"/>
  <c r="E67" i="5"/>
  <c r="H64" i="5"/>
  <c r="F62" i="5"/>
  <c r="I59" i="5"/>
  <c r="G59" i="5" s="1"/>
  <c r="V59" i="5" s="1"/>
  <c r="H52" i="5"/>
  <c r="F50" i="5"/>
  <c r="I47" i="5"/>
  <c r="H40" i="5"/>
  <c r="F38" i="5"/>
  <c r="I35" i="5"/>
  <c r="H28" i="5"/>
  <c r="F26" i="5"/>
  <c r="H87" i="5"/>
  <c r="F85" i="5"/>
  <c r="I82" i="5"/>
  <c r="E78" i="5"/>
  <c r="H75" i="5"/>
  <c r="F73" i="5"/>
  <c r="I70" i="5"/>
  <c r="E66" i="5"/>
  <c r="H63" i="5"/>
  <c r="F61" i="5"/>
  <c r="I58" i="5"/>
  <c r="H51" i="5"/>
  <c r="F49" i="5"/>
  <c r="I46" i="5"/>
  <c r="G46" i="5" s="1"/>
  <c r="V46" i="5" s="1"/>
  <c r="E42" i="5"/>
  <c r="H39" i="5"/>
  <c r="F37" i="5"/>
  <c r="I34" i="5"/>
  <c r="H27" i="5"/>
  <c r="F25" i="5"/>
  <c r="E91" i="5"/>
  <c r="I23" i="5"/>
  <c r="I90" i="5"/>
  <c r="G90" i="5" s="1"/>
  <c r="E86" i="5"/>
  <c r="H83" i="5"/>
  <c r="F81" i="5"/>
  <c r="I78" i="5"/>
  <c r="E74" i="5"/>
  <c r="H71" i="5"/>
  <c r="F69" i="5"/>
  <c r="I66" i="5"/>
  <c r="E62" i="5"/>
  <c r="H59" i="5"/>
  <c r="F57" i="5"/>
  <c r="I54" i="5"/>
  <c r="H47" i="5"/>
  <c r="F45" i="5"/>
  <c r="I42" i="5"/>
  <c r="G42" i="5" s="1"/>
  <c r="V42" i="5" s="1"/>
  <c r="H35" i="5"/>
  <c r="F33" i="5"/>
  <c r="I30" i="5"/>
  <c r="H23" i="5"/>
  <c r="F21" i="5"/>
  <c r="H42" i="5"/>
  <c r="I37" i="5"/>
  <c r="H30" i="5"/>
  <c r="F28" i="5"/>
  <c r="I25" i="5"/>
  <c r="H90" i="5"/>
  <c r="F88" i="5"/>
  <c r="I85" i="5"/>
  <c r="E81" i="5"/>
  <c r="H78" i="5"/>
  <c r="F76" i="5"/>
  <c r="I73" i="5"/>
  <c r="E69" i="5"/>
  <c r="H66" i="5"/>
  <c r="F64" i="5"/>
  <c r="I61" i="5"/>
  <c r="E57" i="5"/>
  <c r="H54" i="5"/>
  <c r="F52" i="5"/>
  <c r="I49" i="5"/>
  <c r="F40" i="5"/>
  <c r="E88" i="5"/>
  <c r="F83" i="5"/>
  <c r="I80" i="5"/>
  <c r="G80" i="5" s="1"/>
  <c r="E76" i="5"/>
  <c r="I32" i="5"/>
  <c r="F90" i="5"/>
  <c r="I87" i="5"/>
  <c r="G87" i="5" s="1"/>
  <c r="E83" i="5"/>
  <c r="H80" i="5"/>
  <c r="F78" i="5"/>
  <c r="I75" i="5"/>
  <c r="E71" i="5"/>
  <c r="H68" i="5"/>
  <c r="F66" i="5"/>
  <c r="I63" i="5"/>
  <c r="G63" i="5" s="1"/>
  <c r="V63" i="5" s="1"/>
  <c r="E59" i="5"/>
  <c r="H56" i="5"/>
  <c r="F54" i="5"/>
  <c r="I51" i="5"/>
  <c r="H44" i="5"/>
  <c r="F42" i="5"/>
  <c r="I39" i="5"/>
  <c r="H32" i="5"/>
  <c r="F30" i="5"/>
  <c r="I27" i="5"/>
  <c r="H20" i="5"/>
  <c r="H85" i="5"/>
  <c r="H73" i="5"/>
  <c r="F71" i="5"/>
  <c r="I68" i="5"/>
  <c r="G68" i="5" s="1"/>
  <c r="V68" i="5" s="1"/>
  <c r="E64" i="5"/>
  <c r="H61" i="5"/>
  <c r="F59" i="5"/>
  <c r="I56" i="5"/>
  <c r="H49" i="5"/>
  <c r="F47" i="5"/>
  <c r="I44" i="5"/>
  <c r="H37" i="5"/>
  <c r="F35" i="5"/>
  <c r="H25" i="5"/>
  <c r="F23" i="5"/>
  <c r="I20" i="5"/>
  <c r="G20" i="5" s="1"/>
  <c r="V20" i="5" s="1"/>
  <c r="I57" i="5"/>
  <c r="F68" i="5"/>
  <c r="E80" i="5"/>
  <c r="I22" i="5"/>
  <c r="G22" i="5" s="1"/>
  <c r="V22" i="5" s="1"/>
  <c r="F29" i="5"/>
  <c r="F46" i="5"/>
  <c r="E58" i="5"/>
  <c r="I69" i="5"/>
  <c r="F80" i="5"/>
  <c r="E19" i="5"/>
  <c r="H34" i="5"/>
  <c r="E70" i="5"/>
  <c r="F75" i="5"/>
  <c r="E87" i="5"/>
  <c r="H29" i="5"/>
  <c r="F53" i="5"/>
  <c r="F87" i="5"/>
  <c r="I29" i="5"/>
  <c r="G29" i="5" s="1"/>
  <c r="V29" i="5" s="1"/>
  <c r="H41" i="5"/>
  <c r="F65" i="5"/>
  <c r="I24" i="5"/>
  <c r="I41" i="5"/>
  <c r="H53" i="5"/>
  <c r="F60" i="5"/>
  <c r="H70" i="5"/>
  <c r="F77" i="5"/>
  <c r="E89" i="5"/>
  <c r="F89" i="5"/>
  <c r="H26" i="5"/>
  <c r="I31" i="5"/>
  <c r="G31" i="5" s="1"/>
  <c r="V31" i="5" s="1"/>
  <c r="H43" i="5"/>
  <c r="I48" i="5"/>
  <c r="H60" i="5"/>
  <c r="I65" i="5"/>
  <c r="H77" i="5"/>
  <c r="F84" i="5"/>
  <c r="F32" i="5"/>
  <c r="I38" i="5"/>
  <c r="H50" i="5"/>
  <c r="I55" i="5"/>
  <c r="E61" i="5"/>
  <c r="H67" i="5"/>
  <c r="I72" i="5"/>
  <c r="H84" i="5"/>
  <c r="I89" i="5"/>
  <c r="G89" i="5" s="1"/>
  <c r="V89" i="5" s="1"/>
  <c r="F36" i="5"/>
  <c r="H46" i="5"/>
  <c r="E65" i="5"/>
  <c r="F70" i="5"/>
  <c r="E82" i="5"/>
  <c r="H24" i="5"/>
  <c r="F48" i="5"/>
  <c r="H58" i="5"/>
  <c r="F82" i="5"/>
  <c r="F20" i="5"/>
  <c r="H31" i="5"/>
  <c r="I36" i="5"/>
  <c r="G36" i="5" s="1"/>
  <c r="H48" i="5"/>
  <c r="I53" i="5"/>
  <c r="G53" i="5" s="1"/>
  <c r="H65" i="5"/>
  <c r="F72" i="5"/>
  <c r="H82" i="5"/>
  <c r="I21" i="5"/>
  <c r="I26" i="5"/>
  <c r="H38" i="5"/>
  <c r="I43" i="5"/>
  <c r="H55" i="5"/>
  <c r="I60" i="5"/>
  <c r="H72" i="5"/>
  <c r="I77" i="5"/>
  <c r="H89" i="5"/>
  <c r="E19" i="1"/>
  <c r="E10" i="1"/>
  <c r="H75" i="1"/>
  <c r="H74" i="1"/>
  <c r="H39" i="1"/>
  <c r="H38" i="1"/>
  <c r="F70" i="1"/>
  <c r="F69" i="1"/>
  <c r="F34" i="1"/>
  <c r="E69" i="1"/>
  <c r="I68" i="1"/>
  <c r="F33" i="1"/>
  <c r="I67" i="1"/>
  <c r="G67" i="1" s="1"/>
  <c r="H73" i="1"/>
  <c r="H37" i="1"/>
  <c r="F32" i="1"/>
  <c r="I66" i="1"/>
  <c r="H72" i="1"/>
  <c r="H63" i="1"/>
  <c r="F58" i="1"/>
  <c r="F22" i="1"/>
  <c r="I55" i="1"/>
  <c r="H26" i="1"/>
  <c r="I54" i="1"/>
  <c r="H61" i="1"/>
  <c r="E91" i="1"/>
  <c r="H25" i="1"/>
  <c r="I42" i="1"/>
  <c r="E56" i="1"/>
  <c r="F83" i="1"/>
  <c r="E82" i="1"/>
  <c r="H87" i="1"/>
  <c r="I90" i="1"/>
  <c r="H86" i="1"/>
  <c r="H50" i="1"/>
  <c r="F81" i="1"/>
  <c r="F45" i="1"/>
  <c r="E80" i="1"/>
  <c r="I80" i="1"/>
  <c r="I32" i="1"/>
  <c r="E68" i="1"/>
  <c r="F68" i="1"/>
  <c r="E67" i="1"/>
  <c r="H36" i="1"/>
  <c r="F59" i="1"/>
  <c r="F23" i="1"/>
  <c r="E58" i="1"/>
  <c r="I56" i="1"/>
  <c r="H27" i="1"/>
  <c r="E57" i="1"/>
  <c r="F56" i="1"/>
  <c r="I44" i="1"/>
  <c r="G44" i="1" s="1"/>
  <c r="V44" i="1" s="1"/>
  <c r="H60" i="1"/>
  <c r="I43" i="1"/>
  <c r="F82" i="1"/>
  <c r="E81" i="1"/>
  <c r="H85" i="1"/>
  <c r="H49" i="1"/>
  <c r="F80" i="1"/>
  <c r="F44" i="1"/>
  <c r="E79" i="1"/>
  <c r="I79" i="1"/>
  <c r="I31" i="1"/>
  <c r="H62" i="1"/>
  <c r="F57" i="1"/>
  <c r="F21" i="1"/>
  <c r="H20" i="1"/>
  <c r="F20" i="1"/>
  <c r="I20" i="1"/>
  <c r="G20" i="1" s="1"/>
  <c r="V20" i="1" s="1"/>
  <c r="F47" i="1"/>
  <c r="I91" i="1"/>
  <c r="H51" i="1"/>
  <c r="F46" i="1"/>
  <c r="H84" i="1"/>
  <c r="H48" i="1"/>
  <c r="F71" i="1"/>
  <c r="F35" i="1"/>
  <c r="E70" i="1"/>
  <c r="I78" i="1"/>
  <c r="I30" i="1"/>
  <c r="H22" i="1"/>
  <c r="H81" i="1"/>
  <c r="H69" i="1"/>
  <c r="H57" i="1"/>
  <c r="H45" i="1"/>
  <c r="H33" i="1"/>
  <c r="F89" i="1"/>
  <c r="F77" i="1"/>
  <c r="F65" i="1"/>
  <c r="F53" i="1"/>
  <c r="F41" i="1"/>
  <c r="F29" i="1"/>
  <c r="E88" i="1"/>
  <c r="E76" i="1"/>
  <c r="E64" i="1"/>
  <c r="I86" i="1"/>
  <c r="I74" i="1"/>
  <c r="I62" i="1"/>
  <c r="G62" i="1" s="1"/>
  <c r="V62" i="1" s="1"/>
  <c r="I50" i="1"/>
  <c r="G50" i="1" s="1"/>
  <c r="V50" i="1" s="1"/>
  <c r="I38" i="1"/>
  <c r="I26" i="1"/>
  <c r="I89" i="1"/>
  <c r="I77" i="1"/>
  <c r="I53" i="1"/>
  <c r="I29" i="1"/>
  <c r="H59" i="1"/>
  <c r="F79" i="1"/>
  <c r="F43" i="1"/>
  <c r="E90" i="1"/>
  <c r="E66" i="1"/>
  <c r="I88" i="1"/>
  <c r="I64" i="1"/>
  <c r="I28" i="1"/>
  <c r="H23" i="1"/>
  <c r="H70" i="1"/>
  <c r="H58" i="1"/>
  <c r="F90" i="1"/>
  <c r="F66" i="1"/>
  <c r="E89" i="1"/>
  <c r="I75" i="1"/>
  <c r="H21" i="1"/>
  <c r="H80" i="1"/>
  <c r="H68" i="1"/>
  <c r="H56" i="1"/>
  <c r="H32" i="1"/>
  <c r="F88" i="1"/>
  <c r="F76" i="1"/>
  <c r="F52" i="1"/>
  <c r="F40" i="1"/>
  <c r="F28" i="1"/>
  <c r="E75" i="1"/>
  <c r="E63" i="1"/>
  <c r="I85" i="1"/>
  <c r="G85" i="1" s="1"/>
  <c r="V85" i="1" s="1"/>
  <c r="I73" i="1"/>
  <c r="G73" i="1" s="1"/>
  <c r="I61" i="1"/>
  <c r="G61" i="1" s="1"/>
  <c r="I49" i="1"/>
  <c r="I25" i="1"/>
  <c r="H91" i="1"/>
  <c r="H79" i="1"/>
  <c r="H67" i="1"/>
  <c r="H55" i="1"/>
  <c r="H43" i="1"/>
  <c r="H31" i="1"/>
  <c r="F87" i="1"/>
  <c r="F75" i="1"/>
  <c r="F63" i="1"/>
  <c r="F51" i="1"/>
  <c r="F39" i="1"/>
  <c r="F27" i="1"/>
  <c r="E86" i="1"/>
  <c r="E74" i="1"/>
  <c r="E62" i="1"/>
  <c r="I84" i="1"/>
  <c r="I72" i="1"/>
  <c r="G72" i="1" s="1"/>
  <c r="I60" i="1"/>
  <c r="I48" i="1"/>
  <c r="G48" i="1" s="1"/>
  <c r="V48" i="1" s="1"/>
  <c r="I36" i="1"/>
  <c r="G36" i="1" s="1"/>
  <c r="I24" i="1"/>
  <c r="G24" i="1" s="1"/>
  <c r="V24" i="1" s="1"/>
  <c r="I65" i="1"/>
  <c r="H24" i="1"/>
  <c r="H71" i="1"/>
  <c r="H35" i="1"/>
  <c r="F55" i="1"/>
  <c r="I52" i="1"/>
  <c r="H82" i="1"/>
  <c r="H34" i="1"/>
  <c r="F54" i="1"/>
  <c r="F30" i="1"/>
  <c r="E65" i="1"/>
  <c r="I39" i="1"/>
  <c r="H90" i="1"/>
  <c r="H78" i="1"/>
  <c r="H66" i="1"/>
  <c r="H54" i="1"/>
  <c r="H42" i="1"/>
  <c r="H30" i="1"/>
  <c r="F86" i="1"/>
  <c r="F74" i="1"/>
  <c r="F62" i="1"/>
  <c r="F50" i="1"/>
  <c r="F38" i="1"/>
  <c r="F26" i="1"/>
  <c r="E85" i="1"/>
  <c r="E73" i="1"/>
  <c r="E61" i="1"/>
  <c r="I83" i="1"/>
  <c r="I71" i="1"/>
  <c r="I59" i="1"/>
  <c r="G59" i="1" s="1"/>
  <c r="V59" i="1" s="1"/>
  <c r="I47" i="1"/>
  <c r="G47" i="1" s="1"/>
  <c r="V47" i="1" s="1"/>
  <c r="I35" i="1"/>
  <c r="I23" i="1"/>
  <c r="I41" i="1"/>
  <c r="H83" i="1"/>
  <c r="H47" i="1"/>
  <c r="F91" i="1"/>
  <c r="F67" i="1"/>
  <c r="F31" i="1"/>
  <c r="E78" i="1"/>
  <c r="I76" i="1"/>
  <c r="I40" i="1"/>
  <c r="H46" i="1"/>
  <c r="F78" i="1"/>
  <c r="F42" i="1"/>
  <c r="E77" i="1"/>
  <c r="I87" i="1"/>
  <c r="G87" i="1" s="1"/>
  <c r="V87" i="1" s="1"/>
  <c r="I63" i="1"/>
  <c r="I51" i="1"/>
  <c r="G51" i="1" s="1"/>
  <c r="V51" i="1" s="1"/>
  <c r="I27" i="1"/>
  <c r="H44" i="1"/>
  <c r="F64" i="1"/>
  <c r="E87" i="1"/>
  <c r="I37" i="1"/>
  <c r="H89" i="1"/>
  <c r="H77" i="1"/>
  <c r="H65" i="1"/>
  <c r="H53" i="1"/>
  <c r="H41" i="1"/>
  <c r="H29" i="1"/>
  <c r="F85" i="1"/>
  <c r="F73" i="1"/>
  <c r="F61" i="1"/>
  <c r="F49" i="1"/>
  <c r="F37" i="1"/>
  <c r="F25" i="1"/>
  <c r="E84" i="1"/>
  <c r="E72" i="1"/>
  <c r="E60" i="1"/>
  <c r="I82" i="1"/>
  <c r="I70" i="1"/>
  <c r="G70" i="1" s="1"/>
  <c r="V70" i="1" s="1"/>
  <c r="I58" i="1"/>
  <c r="I46" i="1"/>
  <c r="G46" i="1" s="1"/>
  <c r="I34" i="1"/>
  <c r="I22" i="1"/>
  <c r="G22" i="1" s="1"/>
  <c r="H88" i="1"/>
  <c r="H76" i="1"/>
  <c r="H64" i="1"/>
  <c r="H52" i="1"/>
  <c r="H40" i="1"/>
  <c r="H28" i="1"/>
  <c r="F84" i="1"/>
  <c r="F72" i="1"/>
  <c r="F60" i="1"/>
  <c r="F48" i="1"/>
  <c r="F36" i="1"/>
  <c r="F24" i="1"/>
  <c r="E83" i="1"/>
  <c r="E71" i="1"/>
  <c r="E59" i="1"/>
  <c r="I81" i="1"/>
  <c r="I69" i="1"/>
  <c r="I57" i="1"/>
  <c r="I45" i="1"/>
  <c r="I33" i="1"/>
  <c r="I21" i="1"/>
  <c r="G21" i="1" s="1"/>
  <c r="G71" i="1" l="1"/>
  <c r="V71" i="1" s="1"/>
  <c r="G83" i="1"/>
  <c r="V67" i="1"/>
  <c r="V87" i="5"/>
  <c r="G39" i="5"/>
  <c r="G35" i="5"/>
  <c r="V35" i="5" s="1"/>
  <c r="V81" i="5"/>
  <c r="G45" i="5"/>
  <c r="V45" i="5" s="1"/>
  <c r="G28" i="5"/>
  <c r="V28" i="5" s="1"/>
  <c r="G91" i="5"/>
  <c r="G72" i="5"/>
  <c r="V72" i="5" s="1"/>
  <c r="G58" i="5"/>
  <c r="G32" i="5"/>
  <c r="V32" i="5" s="1"/>
  <c r="G33" i="1"/>
  <c r="V33" i="1" s="1"/>
  <c r="V36" i="1"/>
  <c r="G26" i="1"/>
  <c r="V26" i="1" s="1"/>
  <c r="G37" i="1"/>
  <c r="V37" i="1" s="1"/>
  <c r="G42" i="1"/>
  <c r="V42" i="1" s="1"/>
  <c r="V72" i="1"/>
  <c r="G27" i="1"/>
  <c r="V27" i="1" s="1"/>
  <c r="G38" i="1"/>
  <c r="V38" i="1" s="1"/>
  <c r="V22" i="1"/>
  <c r="G34" i="1"/>
  <c r="G41" i="1"/>
  <c r="V41" i="1" s="1"/>
  <c r="V46" i="1"/>
  <c r="G76" i="1"/>
  <c r="V76" i="1" s="1"/>
  <c r="G23" i="1"/>
  <c r="V23" i="1" s="1"/>
  <c r="G65" i="1"/>
  <c r="V65" i="1" s="1"/>
  <c r="V61" i="1"/>
  <c r="G88" i="1"/>
  <c r="V88" i="1" s="1"/>
  <c r="G77" i="1"/>
  <c r="V77" i="1" s="1"/>
  <c r="G78" i="1"/>
  <c r="V78" i="1" s="1"/>
  <c r="G91" i="1"/>
  <c r="V91" i="1" s="1"/>
  <c r="G31" i="1"/>
  <c r="V31" i="1" s="1"/>
  <c r="G80" i="1"/>
  <c r="V80" i="1" s="1"/>
  <c r="V83" i="5"/>
  <c r="V21" i="1"/>
  <c r="G58" i="1"/>
  <c r="V58" i="1" s="1"/>
  <c r="G63" i="1"/>
  <c r="V63" i="1" s="1"/>
  <c r="G35" i="1"/>
  <c r="V35" i="1" s="1"/>
  <c r="V73" i="1"/>
  <c r="G89" i="1"/>
  <c r="V89" i="1" s="1"/>
  <c r="G79" i="1"/>
  <c r="V79" i="1" s="1"/>
  <c r="G43" i="1"/>
  <c r="V43" i="1" s="1"/>
  <c r="G55" i="1"/>
  <c r="V55" i="1" s="1"/>
  <c r="G24" i="5"/>
  <c r="V24" i="5" s="1"/>
  <c r="G73" i="5"/>
  <c r="V73" i="5" s="1"/>
  <c r="V90" i="5"/>
  <c r="G70" i="5"/>
  <c r="V70" i="5" s="1"/>
  <c r="V91" i="5"/>
  <c r="G62" i="5"/>
  <c r="V62" i="5" s="1"/>
  <c r="G45" i="1"/>
  <c r="V45" i="1" s="1"/>
  <c r="G82" i="1"/>
  <c r="V82" i="1" s="1"/>
  <c r="G60" i="1"/>
  <c r="V60" i="1" s="1"/>
  <c r="G75" i="5"/>
  <c r="V75" i="5" s="1"/>
  <c r="G85" i="5"/>
  <c r="V85" i="5" s="1"/>
  <c r="G54" i="5"/>
  <c r="V54" i="5" s="1"/>
  <c r="G47" i="5"/>
  <c r="V47" i="5" s="1"/>
  <c r="G81" i="1"/>
  <c r="V81" i="1" s="1"/>
  <c r="G84" i="1"/>
  <c r="V84" i="1" s="1"/>
  <c r="G25" i="1"/>
  <c r="V25" i="1" s="1"/>
  <c r="G28" i="1"/>
  <c r="V28" i="1" s="1"/>
  <c r="G29" i="1"/>
  <c r="V29" i="1" s="1"/>
  <c r="G74" i="1"/>
  <c r="V74" i="1" s="1"/>
  <c r="G90" i="1"/>
  <c r="V90" i="1" s="1"/>
  <c r="G66" i="1"/>
  <c r="V66" i="1" s="1"/>
  <c r="G48" i="5"/>
  <c r="V48" i="5" s="1"/>
  <c r="G56" i="5"/>
  <c r="G64" i="5"/>
  <c r="G86" i="5"/>
  <c r="V86" i="5" s="1"/>
  <c r="G33" i="5"/>
  <c r="V33" i="5" s="1"/>
  <c r="G52" i="1"/>
  <c r="V52" i="1" s="1"/>
  <c r="G57" i="1"/>
  <c r="V57" i="1" s="1"/>
  <c r="G68" i="1"/>
  <c r="V68" i="1" s="1"/>
  <c r="G65" i="5"/>
  <c r="V65" i="5" s="1"/>
  <c r="G69" i="1"/>
  <c r="V69" i="1" s="1"/>
  <c r="V83" i="1"/>
  <c r="G39" i="1"/>
  <c r="V39" i="1" s="1"/>
  <c r="V34" i="1"/>
  <c r="G40" i="1"/>
  <c r="V40" i="1" s="1"/>
  <c r="G49" i="1"/>
  <c r="V49" i="1" s="1"/>
  <c r="G75" i="1"/>
  <c r="V75" i="1" s="1"/>
  <c r="G64" i="1"/>
  <c r="V64" i="1" s="1"/>
  <c r="G53" i="1"/>
  <c r="V53" i="1" s="1"/>
  <c r="G86" i="1"/>
  <c r="V86" i="1" s="1"/>
  <c r="G30" i="1"/>
  <c r="V30" i="1" s="1"/>
  <c r="G56" i="1"/>
  <c r="V56" i="1" s="1"/>
  <c r="G32" i="1"/>
  <c r="V32" i="1" s="1"/>
  <c r="G54" i="1"/>
  <c r="V54" i="1" s="1"/>
  <c r="G21" i="5"/>
  <c r="V21" i="5" s="1"/>
  <c r="G27" i="5"/>
  <c r="V27" i="5" s="1"/>
  <c r="G30" i="5"/>
  <c r="V30" i="5" s="1"/>
  <c r="G51" i="5"/>
  <c r="V51" i="5" s="1"/>
  <c r="G78" i="5"/>
  <c r="V78" i="5" s="1"/>
  <c r="V64" i="5"/>
  <c r="V80" i="5"/>
  <c r="V58" i="5"/>
  <c r="G60" i="5"/>
  <c r="V60" i="5" s="1"/>
  <c r="G55" i="5"/>
  <c r="V55" i="5" s="1"/>
  <c r="G25" i="5"/>
  <c r="V25" i="5" s="1"/>
  <c r="G74" i="5"/>
  <c r="V74" i="5" s="1"/>
  <c r="G57" i="5"/>
  <c r="V57" i="5" s="1"/>
  <c r="G77" i="5"/>
  <c r="V77" i="5" s="1"/>
  <c r="G23" i="5"/>
  <c r="V23" i="5" s="1"/>
  <c r="G40" i="5"/>
  <c r="V40" i="5" s="1"/>
  <c r="G67" i="5"/>
  <c r="V67" i="5" s="1"/>
  <c r="V36" i="5"/>
  <c r="G84" i="5"/>
  <c r="V84" i="5" s="1"/>
  <c r="G43" i="5"/>
  <c r="V43" i="5" s="1"/>
  <c r="G38" i="5"/>
  <c r="V38" i="5" s="1"/>
  <c r="G34" i="5"/>
  <c r="V34" i="5" s="1"/>
  <c r="G88" i="5"/>
  <c r="V88" i="5" s="1"/>
  <c r="V56" i="5"/>
  <c r="V53" i="5"/>
  <c r="G49" i="5"/>
  <c r="V49" i="5" s="1"/>
  <c r="G44" i="5"/>
  <c r="V44" i="5" s="1"/>
  <c r="G61" i="5"/>
  <c r="V61" i="5" s="1"/>
  <c r="G37" i="5"/>
  <c r="V37" i="5" s="1"/>
  <c r="G66" i="5"/>
  <c r="V66" i="5" s="1"/>
  <c r="G82" i="5"/>
  <c r="V82" i="5" s="1"/>
  <c r="G76" i="5"/>
  <c r="V76" i="5" s="1"/>
  <c r="G26" i="5"/>
  <c r="V26" i="5" s="1"/>
  <c r="G41" i="5"/>
  <c r="V41" i="5" s="1"/>
  <c r="G69" i="5"/>
  <c r="V69" i="5" s="1"/>
  <c r="V39" i="5"/>
  <c r="G71" i="5"/>
  <c r="V71" i="5" s="1"/>
  <c r="G52" i="5"/>
  <c r="V52" i="5" s="1"/>
  <c r="G79" i="5"/>
  <c r="V79" i="5" s="1"/>
  <c r="G50" i="5"/>
  <c r="V50" i="5" s="1"/>
  <c r="E36" i="5"/>
  <c r="E45" i="1"/>
  <c r="E47" i="5"/>
  <c r="E38" i="5"/>
  <c r="E44" i="5"/>
  <c r="E52" i="5"/>
  <c r="E43" i="5"/>
  <c r="E46" i="5"/>
  <c r="E51" i="5"/>
  <c r="E45" i="5"/>
  <c r="E40" i="5"/>
  <c r="E54" i="5"/>
  <c r="E48" i="5"/>
  <c r="E49" i="5"/>
  <c r="E41" i="5"/>
  <c r="E55" i="5"/>
  <c r="E53" i="5"/>
  <c r="E50" i="5"/>
  <c r="E39" i="5"/>
  <c r="K92" i="5"/>
  <c r="K92" i="1"/>
  <c r="F92" i="5"/>
  <c r="E23" i="5"/>
  <c r="E22" i="5"/>
  <c r="E25" i="5"/>
  <c r="E28" i="5"/>
  <c r="E21" i="5"/>
  <c r="E30" i="5"/>
  <c r="E27" i="5"/>
  <c r="H92" i="5"/>
  <c r="E33" i="5"/>
  <c r="E34" i="5"/>
  <c r="E32" i="5"/>
  <c r="E20" i="5"/>
  <c r="E29" i="5"/>
  <c r="E24" i="5"/>
  <c r="I92" i="5"/>
  <c r="E35" i="5"/>
  <c r="E31" i="5"/>
  <c r="E37" i="5"/>
  <c r="E26" i="5"/>
  <c r="C10" i="1"/>
  <c r="B10" i="1" s="1"/>
  <c r="E53" i="1"/>
  <c r="E41" i="1"/>
  <c r="E30" i="1"/>
  <c r="E42" i="1"/>
  <c r="E26" i="1"/>
  <c r="E27" i="1"/>
  <c r="E33" i="1"/>
  <c r="E35" i="1"/>
  <c r="E54" i="1"/>
  <c r="E29" i="1"/>
  <c r="E32" i="1"/>
  <c r="E31" i="1"/>
  <c r="E28" i="1"/>
  <c r="E43" i="1"/>
  <c r="E36" i="1"/>
  <c r="E38" i="1"/>
  <c r="E39" i="1"/>
  <c r="E47" i="1"/>
  <c r="E20" i="1"/>
  <c r="E48" i="1"/>
  <c r="E34" i="1"/>
  <c r="E44" i="1"/>
  <c r="E50" i="1"/>
  <c r="E46" i="1"/>
  <c r="E24" i="1"/>
  <c r="E55" i="1"/>
  <c r="E49" i="1"/>
  <c r="E51" i="1"/>
  <c r="E22" i="1"/>
  <c r="E25" i="1"/>
  <c r="E40" i="1"/>
  <c r="E23" i="1"/>
  <c r="E52" i="1"/>
  <c r="E37" i="1"/>
  <c r="E21" i="1"/>
  <c r="F92" i="1"/>
  <c r="I92" i="1"/>
  <c r="H92" i="1"/>
  <c r="T92" i="5" l="1"/>
  <c r="B11" i="5" s="1"/>
  <c r="T92" i="1"/>
  <c r="B11" i="1" s="1"/>
  <c r="G92" i="5"/>
  <c r="U92" i="5"/>
  <c r="G92" i="1"/>
  <c r="U92" i="1"/>
  <c r="B12" i="1" s="1"/>
  <c r="B13" i="5" l="1"/>
  <c r="B12" i="5"/>
  <c r="B13" i="1"/>
</calcChain>
</file>

<file path=xl/sharedStrings.xml><?xml version="1.0" encoding="utf-8"?>
<sst xmlns="http://schemas.openxmlformats.org/spreadsheetml/2006/main" count="727" uniqueCount="104">
  <si>
    <t>Дата отримання кредиту</t>
  </si>
  <si>
    <t xml:space="preserve">Загальні витрати за кредитом, грн </t>
  </si>
  <si>
    <t>Загальна вартість кредиту, грн</t>
  </si>
  <si>
    <t>№ з/п</t>
  </si>
  <si>
    <t>Дата видачі кредиту/дата платежу</t>
  </si>
  <si>
    <t>Кількість днів у розрахунковому періоді</t>
  </si>
  <si>
    <t>Чиста сума кредиту/сума платежу за розрахунковий період, грн.</t>
  </si>
  <si>
    <t>Види платежів за кредитом</t>
  </si>
  <si>
    <t xml:space="preserve">Реальна річна процентна ставка, % </t>
  </si>
  <si>
    <t>сума кредиту за договором /погашення суми кредиту</t>
  </si>
  <si>
    <t>проценти за користування кредитом</t>
  </si>
  <si>
    <t>кредитодавця</t>
  </si>
  <si>
    <t>кредитного посередника (за наявності)</t>
  </si>
  <si>
    <t>третіх осіб</t>
  </si>
  <si>
    <t>за обслуговування кредитної заборгованості</t>
  </si>
  <si>
    <t>комісія за надання кредиту</t>
  </si>
  <si>
    <r>
      <t>інші послуги кредитодавця</t>
    </r>
    <r>
      <rPr>
        <vertAlign val="superscript"/>
        <sz val="12"/>
        <color rgb="FF000000"/>
        <rFont val="Times New Roman"/>
        <family val="1"/>
        <charset val="204"/>
      </rPr>
      <t>1</t>
    </r>
  </si>
  <si>
    <t>комісійний збір</t>
  </si>
  <si>
    <r>
      <t>інша плата за послуги кредитного посередника</t>
    </r>
    <r>
      <rPr>
        <vertAlign val="superscript"/>
        <sz val="12"/>
        <color rgb="FF000000"/>
        <rFont val="Times New Roman"/>
        <family val="1"/>
        <charset val="204"/>
      </rPr>
      <t>1</t>
    </r>
  </si>
  <si>
    <t>розрахунково-касове обслуговування</t>
  </si>
  <si>
    <t>послуги нотаріуса</t>
  </si>
  <si>
    <t>послуги оцінювача</t>
  </si>
  <si>
    <t>послуги страховика</t>
  </si>
  <si>
    <r>
      <t>інші послуги третіх осіб</t>
    </r>
    <r>
      <rPr>
        <vertAlign val="superscript"/>
        <sz val="12"/>
        <color rgb="FF000000"/>
        <rFont val="Times New Roman"/>
        <family val="1"/>
        <charset val="204"/>
      </rPr>
      <t>1</t>
    </r>
    <r>
      <rPr>
        <sz val="12"/>
        <color rgb="FF000000"/>
        <rFont val="Times New Roman"/>
        <family val="1"/>
        <charset val="204"/>
      </rPr>
      <t xml:space="preserve"> </t>
    </r>
  </si>
  <si>
    <t>х</t>
  </si>
  <si>
    <t>Усього</t>
  </si>
  <si>
    <t xml:space="preserve">Сума кредиту, грн </t>
  </si>
  <si>
    <t>Кількість платежів</t>
  </si>
  <si>
    <t>Періодичність платежів</t>
  </si>
  <si>
    <t>credit_amount</t>
  </si>
  <si>
    <t>платежі за додаткові та/або супутні послуги</t>
  </si>
  <si>
    <t>Дисконтна % ставка (перші N днів)</t>
  </si>
  <si>
    <t>Базова % ставка (з N+1-го дня)</t>
  </si>
  <si>
    <t>Строк користування, днів</t>
  </si>
  <si>
    <t>Реальна річна % ставка</t>
  </si>
  <si>
    <t>days</t>
  </si>
  <si>
    <t>Річна ставка %</t>
  </si>
  <si>
    <t>ДнейВГоду</t>
  </si>
  <si>
    <t>ДатаЧерезГод</t>
  </si>
  <si>
    <t>Введіть дату видачі</t>
  </si>
  <si>
    <t>Сума кредиту згідно договору, грн.</t>
  </si>
  <si>
    <t>Строк користування кредитом, днів</t>
  </si>
  <si>
    <t>Введіть строк кредитування: від 10 до 20 днів</t>
  </si>
  <si>
    <t>Дистконтний період, днів</t>
  </si>
  <si>
    <t>Вкажіть строк Дискотного періоду кредитування доступний для нового клієнта в діапазоні від 1 до 20 днів</t>
  </si>
  <si>
    <t>Рівень лояльності</t>
  </si>
  <si>
    <t>Перший кредит</t>
  </si>
  <si>
    <t>Процентна ставка, % в день</t>
  </si>
  <si>
    <t>Процентна ставка, % річних</t>
  </si>
  <si>
    <t>Індивідуальна процентна ставка, % в день</t>
  </si>
  <si>
    <t>Індивідуальна процентна ставка, % річних</t>
  </si>
  <si>
    <t>Стандартна процентна ставка, % в день</t>
  </si>
  <si>
    <t>Стандартна процентна ставка, % річних</t>
  </si>
  <si>
    <t>Денна процентна ставка, % в день</t>
  </si>
  <si>
    <t>Реальна річна процентна ставка, %</t>
  </si>
  <si>
    <t>Загальні витрати за кредитом, грн.</t>
  </si>
  <si>
    <t>Загальна вартість кредиту, грн.</t>
  </si>
  <si>
    <t>Дата повернення кредиту</t>
  </si>
  <si>
    <t>Введіть дату погашення</t>
  </si>
  <si>
    <t>Дата видачі кредиту/
дата платежу</t>
  </si>
  <si>
    <t>Чиста сума кредиту (№1 з/п) / сума платежу за розрахунковий період (№2 з/п), грн</t>
  </si>
  <si>
    <t>сума кредиту за договором/
погашення суми кредиту</t>
  </si>
  <si>
    <t>податкові платежі та збори згідно вимог законодавства України</t>
  </si>
  <si>
    <t>платежі за супровідні послуги</t>
  </si>
  <si>
    <t>за обслуговування
кредитної заборгованості</t>
  </si>
  <si>
    <t>інші послуги кредитодавця</t>
  </si>
  <si>
    <t>інша плата за послуги
кредитного посередника</t>
  </si>
  <si>
    <t>за розрахунково-касове
обслуговування</t>
  </si>
  <si>
    <t>інші послуги третіх осіб</t>
  </si>
  <si>
    <t>X</t>
  </si>
  <si>
    <t>-2 000,00</t>
  </si>
  <si>
    <t>2 002,40</t>
  </si>
  <si>
    <r>
      <rPr>
        <b/>
        <sz val="12"/>
        <color rgb="FF000000"/>
        <rFont val="Arial, sans-serif"/>
      </rPr>
      <t xml:space="preserve">Застереження: </t>
    </r>
    <r>
      <rPr>
        <sz val="10"/>
        <color rgb="FF000000"/>
        <rFont val="Arial, sans-serif"/>
      </rPr>
      <t>наведені обчислення реальної річної процентної ставки та орієнтовної загальної вартості кредиту для споживача є репрезентативними та базуються на обраних споживачем умовах кредитування, викладених вище, і на припущенні, що договір про споживчий кредит залишатиметься дійсним протягом погодженого строку, а кредитодавець і споживач виконають свої обов’язки на умовах та у строки, визначені в договорі. Реальна річна процентна ставка обчислена відповідно до правил, затверджених постановою Правління Національного банку України 11.02.2021 № 16 та на основі припущення, що процентна ставка та інші платежі за послуги кредитодавця залишатимуться незмінними та застосовуватимуться протягом строку дії договору про споживчий кредит.</t>
    </r>
  </si>
  <si>
    <t>Введіть строк кредитування: від 21 до 30 днів</t>
  </si>
  <si>
    <t>Вкажіть строк Дискотного періоду кредитування доступний для нового клієнта в діапазоні від 1 до 30 днів</t>
  </si>
  <si>
    <t>Введіть строк кредитування: від 10 до 30 днів</t>
  </si>
  <si>
    <t>Повторний кредит</t>
  </si>
  <si>
    <t>Введіть строк кредитування: від 345 до 364 днів</t>
  </si>
  <si>
    <t>інші послуги кредитодавця1</t>
  </si>
  <si>
    <t>інша плата за послуги кредитного посередника1</t>
  </si>
  <si>
    <t>інші послуги третіх осіб1</t>
  </si>
  <si>
    <t>8 001,00</t>
  </si>
  <si>
    <t>-10 000,00</t>
  </si>
  <si>
    <t>10 000,00</t>
  </si>
  <si>
    <t>Калькулятор для споживчого кредиту</t>
  </si>
  <si>
    <t>Калькулятор для мікрокредиту</t>
  </si>
  <si>
    <t>ПРИКЛАД РОЗРАХУНКУ КАЛЬКУЛЯТОРА КРЕДИТНОГО ПРОДУКТУ "СТАНДАРТ" ДЛЯ МІКРОКРЕДИТУ</t>
  </si>
  <si>
    <t>Реальна річна процентна, %</t>
  </si>
  <si>
    <r>
      <rPr>
        <b/>
        <sz val="12"/>
        <color rgb="FF000000"/>
        <rFont val="Arial"/>
        <family val="2"/>
      </rPr>
      <t>Застереження:</t>
    </r>
    <r>
      <rPr>
        <sz val="11"/>
        <color rgb="FF000000"/>
        <rFont val="Arial"/>
        <family val="2"/>
      </rPr>
      <t xml:space="preserve"> </t>
    </r>
    <r>
      <rPr>
        <sz val="10"/>
        <color rgb="FF000000"/>
        <rFont val="Arial"/>
        <family val="2"/>
      </rPr>
      <t>Цей розрахунок за кредитом здійснено за припущення, що кредитодавець виконає свої обов’язки на умовах та у строки, визначені в договорі, договір про споживчий кредит залишатиметься дійсним протягом погодженого Дисконтного періоду, після чого позичальником буде здійснено повне дострокове погашення заборгованості за кредитом. Реальна річна процентна ставка обчислена відповідно до правил, затверджених постановою Правління Національного банку України 11.02.2021 № 16 та на основі припущення, що процентна ставка та інші платежі за послуги кредитодавця залишатимуться незмінними та застосовуватимуться протягом погодженого Дисконтного періоду.</t>
    </r>
  </si>
  <si>
    <t>ПРИКЛАД РОЗРАХУНКУ КАЛЬКУЛЯТОРА КРЕДИТНОГО ПРОДУКТУ "СТАНДАРТ" ДЛЯ СПОЖИВЧОГО КРЕДИТУ</t>
  </si>
  <si>
    <t>Період платежу, днів</t>
  </si>
  <si>
    <t>Введіть строк (періодичність) платежу: від 10 до 30 днів</t>
  </si>
  <si>
    <t>% комісії за видачу</t>
  </si>
  <si>
    <t>Комісія за видачу, грн</t>
  </si>
  <si>
    <t>Комісія за видачу, 15% від тіла кредиту</t>
  </si>
  <si>
    <t>ДЛЯ ПЕРШОГО КРЕДИТУ СУМОЮ ВІД 1000 ГРН ДО 8 646 ГРН НА СТРОК ВІД 10 ДО 20 ДНІВ ПІД ВІДСОТКОВУ СТАВКУ 0,01%</t>
  </si>
  <si>
    <t>ДЛЯ ПЕРШОГО КРЕДИТУ СУМОЮ ВІД 1000 ГРН ДО 8 646 ГРН НА СТРОК ВІД 21 ДО 30 ДНІВ ПІД ВІДСОТКОВУ СТАВКУ 0,95%</t>
  </si>
  <si>
    <t>ДЛЯ ПОСТІЙНИХ КЛІЄНТІВ - КРЕДИТ СУМОЮ ВІД 1000 ГРН ДО 8 646 ГРН ВІД 10 ДО 30 ДНІВ ПІД ВІДСОТКОВУ СТАВКУ 0,95%</t>
  </si>
  <si>
    <t>Введіть суму кредиту: від 1000,00 грн до 8 646,00 грн</t>
  </si>
  <si>
    <t>ДЛЯ ПЕРШОГО КРЕДИТУ СУМОЮ ВІД 8 647 ГРН ДО 10 000 ГРН НА СТРОК ВІД 1 ДО 30 ДНІВ ПІД ВІДСОТКОВУ СТАВКУ 0,01%</t>
  </si>
  <si>
    <t>Введіть суму кредиту: від 8 647,00 грн до 10 000,00 грн</t>
  </si>
  <si>
    <t>ДЛЯ ПОВТОРНОГО КРЕДИТУ СУМОЮ ВІД 8 647 ГРН ДО 10 000 ГРН НА СТРОК ВІД 345 ДО 364 ДНІВ ПІД СТАНДАРТНУ ВІДСОТКОВУ СТАВКУ 0,95%</t>
  </si>
  <si>
    <r>
      <rPr>
        <b/>
        <sz val="12"/>
        <color theme="1"/>
        <rFont val="Arial"/>
        <family val="2"/>
      </rPr>
      <t>Застереження:</t>
    </r>
    <r>
      <rPr>
        <sz val="10"/>
        <color theme="1"/>
        <rFont val="Arial"/>
        <family val="2"/>
      </rPr>
      <t xml:space="preserve"> Цей розрахунок за кредитом здійснено за припущення, що договір про споживчий кредит залишатиметься дійсним протягом погодженого строку, а кредитодавець і споживач виконають свої обов’язки на умовах та у строки, визначені в договорі. Реальна річна процентна ставка, Загальна вартість кредиту та Загальні витрати за кредитом обчислені на основі припущення, що позичальнику буде наданий кредит у користування з процентною ставкою із урахуванням досягнутого позичальником рівня лояльності (наразі розрахунок кредиту по стандартній процентній ставці 0,95% в день) та ця процентна ставка залишатиметься незмінною та застосовуватиметься протягом усього строку дії договору.</t>
    </r>
  </si>
  <si>
    <r>
      <rPr>
        <b/>
        <sz val="12"/>
        <color theme="1"/>
        <rFont val="Arial"/>
        <family val="2"/>
      </rPr>
      <t>Застереження:</t>
    </r>
    <r>
      <rPr>
        <sz val="10"/>
        <color theme="1"/>
        <rFont val="Arial"/>
        <family val="2"/>
      </rPr>
      <t xml:space="preserve"> Цей розрахунок за кредитом здійснено за припущення,що договір про споживчий кредит залишатиметься дійсним протягом погодженого строку, а кредитодавець і споживач виконають свої обов’язки на умовах та у строки, визначені в договорі. Реальна річна процентна ставка, Загальна вартість кредиту та Загальні витрати за кредитом обчислені на основі припущення, що позичальником буде отримано кредит у кредитодавця вперше, у зв'язку із чим кредит буде надано у користування з процентною ставкою 0,01% в день протягом погодженого Дисконтного періоду, після чого проценти за користування кредитом нараховуватимуться за ставкою 0,95% в день до моменту закінчення строку кредитування.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</si>
</sst>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numFmts>
  <fonts count="39">
    <font>
      <sz val="11"/>
      <color theme="1"/>
      <name val="Calibri"/>
      <family val="2"/>
      <scheme val="minor"/>
    </font>
    <font>
      <sz val="11"/>
      <color theme="1"/>
      <name val="Calibri"/>
      <family val="2"/>
      <scheme val="minor"/>
    </font>
    <font>
      <b/>
      <sz val="11"/>
      <color theme="1"/>
      <name val="Calibri"/>
      <family val="2"/>
      <charset val="204"/>
      <scheme val="minor"/>
    </font>
    <font>
      <sz val="12"/>
      <color theme="1"/>
      <name val="Times New Roman"/>
      <family val="1"/>
      <charset val="204"/>
    </font>
    <font>
      <sz val="12"/>
      <color rgb="FF000000"/>
      <name val="Times New Roman"/>
      <family val="1"/>
      <charset val="204"/>
    </font>
    <font>
      <vertAlign val="superscript"/>
      <sz val="12"/>
      <color rgb="FF000000"/>
      <name val="Times New Roman"/>
      <family val="1"/>
      <charset val="204"/>
    </font>
    <font>
      <sz val="12"/>
      <color theme="1"/>
      <name val="Calibri"/>
      <family val="2"/>
      <charset val="204"/>
      <scheme val="minor"/>
    </font>
    <font>
      <b/>
      <sz val="12"/>
      <color rgb="FF000000"/>
      <name val="Times New Roman"/>
      <family val="1"/>
      <charset val="204"/>
    </font>
    <font>
      <b/>
      <sz val="12"/>
      <color theme="1"/>
      <name val="Times New Roman"/>
      <family val="1"/>
      <charset val="204"/>
    </font>
    <font>
      <b/>
      <sz val="11"/>
      <color theme="1"/>
      <name val="Calibri"/>
      <family val="2"/>
      <scheme val="minor"/>
    </font>
    <font>
      <b/>
      <sz val="12"/>
      <color rgb="FF00B050"/>
      <name val="Times New Roman"/>
      <family val="1"/>
      <charset val="204"/>
    </font>
    <font>
      <b/>
      <sz val="12"/>
      <color rgb="FF00B050"/>
      <name val="Calibri"/>
      <family val="2"/>
      <charset val="204"/>
      <scheme val="minor"/>
    </font>
    <font>
      <sz val="11"/>
      <color theme="0"/>
      <name val="Calibri"/>
      <family val="2"/>
      <scheme val="minor"/>
    </font>
    <font>
      <sz val="10"/>
      <color rgb="FF000000"/>
      <name val="Calibri"/>
      <family val="2"/>
      <scheme val="minor"/>
    </font>
    <font>
      <b/>
      <sz val="12"/>
      <color rgb="FF000000"/>
      <name val="Arial, sans-serif"/>
    </font>
    <font>
      <sz val="10"/>
      <color rgb="FF000000"/>
      <name val="Arial, sans-serif"/>
    </font>
    <font>
      <b/>
      <i/>
      <sz val="18"/>
      <color rgb="FF00B0F0"/>
      <name val="Calibri"/>
      <family val="2"/>
      <scheme val="minor"/>
    </font>
    <font>
      <sz val="10"/>
      <color rgb="FF000000"/>
      <name val="Calibri"/>
      <family val="2"/>
      <scheme val="minor"/>
    </font>
    <font>
      <sz val="12"/>
      <color rgb="FF000000"/>
      <name val="Arial"/>
      <family val="2"/>
    </font>
    <font>
      <b/>
      <sz val="11"/>
      <color rgb="FF000000"/>
      <name val="TimesNewRomanPS"/>
    </font>
    <font>
      <b/>
      <sz val="12"/>
      <color theme="1"/>
      <name val="Arial"/>
      <family val="2"/>
    </font>
    <font>
      <b/>
      <sz val="12"/>
      <color rgb="FF5B9BD5"/>
      <name val="Arial"/>
      <family val="2"/>
    </font>
    <font>
      <b/>
      <sz val="13"/>
      <color rgb="FF000000"/>
      <name val="Arial"/>
      <family val="2"/>
    </font>
    <font>
      <sz val="10"/>
      <color theme="1"/>
      <name val="Calibri"/>
      <family val="2"/>
      <scheme val="minor"/>
    </font>
    <font>
      <b/>
      <i/>
      <sz val="12"/>
      <color rgb="FF0000FF"/>
      <name val="Arial"/>
      <family val="2"/>
    </font>
    <font>
      <sz val="10"/>
      <name val="Arial"/>
      <family val="2"/>
    </font>
    <font>
      <b/>
      <sz val="12"/>
      <color rgb="FF0000FF"/>
      <name val="Arial"/>
      <family val="2"/>
    </font>
    <font>
      <b/>
      <sz val="12"/>
      <color rgb="FF000000"/>
      <name val="Arial"/>
      <family val="2"/>
    </font>
    <font>
      <sz val="12"/>
      <color rgb="FFFFFFFF"/>
      <name val="Arial"/>
      <family val="2"/>
    </font>
    <font>
      <sz val="11"/>
      <color rgb="FF000000"/>
      <name val="Arial"/>
      <family val="2"/>
    </font>
    <font>
      <sz val="10"/>
      <color rgb="FF000000"/>
      <name val="Arial"/>
      <family val="2"/>
    </font>
    <font>
      <b/>
      <sz val="11"/>
      <color rgb="FF1F1F1F"/>
      <name val="&quot;Google Sans&quot;"/>
    </font>
    <font>
      <sz val="10"/>
      <color theme="1"/>
      <name val="Arial"/>
      <family val="2"/>
    </font>
    <font>
      <b/>
      <sz val="13"/>
      <color rgb="FF1F1F1F"/>
      <name val="Google Sans"/>
    </font>
    <font>
      <sz val="12"/>
      <color theme="1"/>
      <name val="Arial"/>
      <family val="2"/>
    </font>
    <font>
      <b/>
      <sz val="12"/>
      <color rgb="FF00B050"/>
      <name val="Arial"/>
      <family val="2"/>
    </font>
    <font>
      <b/>
      <sz val="12"/>
      <color rgb="FFD9D9D9"/>
      <name val="Arial"/>
      <family val="2"/>
    </font>
    <font>
      <sz val="12"/>
      <color rgb="FFD9D9D9"/>
      <name val="Arial"/>
      <family val="2"/>
    </font>
    <font>
      <sz val="12"/>
      <color rgb="FF00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FFE599"/>
        <bgColor rgb="FFFFE599"/>
      </patternFill>
    </fill>
    <fill>
      <patternFill patternType="solid">
        <fgColor rgb="FFFFFFFF"/>
        <bgColor rgb="FFFFFFFF"/>
      </patternFill>
    </fill>
    <fill>
      <patternFill patternType="solid">
        <fgColor rgb="FF9FC5E8"/>
        <bgColor rgb="FF9FC5E8"/>
      </patternFill>
    </fill>
    <fill>
      <patternFill patternType="solid">
        <fgColor rgb="FFFFFF00"/>
        <bgColor indexed="64"/>
      </patternFill>
    </fill>
    <fill>
      <patternFill patternType="solid">
        <fgColor rgb="FFA3DB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808080"/>
      </left>
      <right/>
      <top style="thin">
        <color rgb="FF808080"/>
      </top>
      <bottom/>
      <diagonal/>
    </border>
    <border>
      <left/>
      <right/>
      <top style="thin">
        <color rgb="FF808080"/>
      </top>
      <bottom/>
      <diagonal/>
    </border>
    <border>
      <left/>
      <right style="thin">
        <color rgb="FF808080"/>
      </right>
      <top style="thin">
        <color rgb="FF808080"/>
      </top>
      <bottom/>
      <diagonal/>
    </border>
    <border>
      <left/>
      <right style="thin">
        <color rgb="FF808080"/>
      </right>
      <top/>
      <bottom/>
      <diagonal/>
    </border>
    <border>
      <left style="thin">
        <color rgb="FF808080"/>
      </left>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13" fillId="0" borderId="0"/>
    <xf numFmtId="0" fontId="17" fillId="0" borderId="0"/>
  </cellStyleXfs>
  <cellXfs count="167">
    <xf numFmtId="0" fontId="0" fillId="0" borderId="0" xfId="0"/>
    <xf numFmtId="0" fontId="0" fillId="0" borderId="0" xfId="0" applyProtection="1">
      <protection hidden="1"/>
    </xf>
    <xf numFmtId="0" fontId="3"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center" textRotation="90" wrapText="1"/>
      <protection hidden="1"/>
    </xf>
    <xf numFmtId="14" fontId="3" fillId="0" borderId="1" xfId="0" applyNumberFormat="1" applyFont="1" applyBorder="1" applyAlignment="1" applyProtection="1">
      <alignment horizontal="center" vertical="center" wrapText="1"/>
      <protection hidden="1"/>
    </xf>
    <xf numFmtId="2" fontId="4" fillId="0" borderId="1" xfId="0" applyNumberFormat="1" applyFont="1" applyBorder="1" applyAlignment="1" applyProtection="1">
      <alignment horizontal="center" vertical="center" wrapText="1"/>
      <protection hidden="1"/>
    </xf>
    <xf numFmtId="0" fontId="8" fillId="0" borderId="1" xfId="0" applyFont="1" applyBorder="1" applyAlignment="1" applyProtection="1">
      <alignment horizontal="left" vertical="center" wrapText="1"/>
      <protection hidden="1"/>
    </xf>
    <xf numFmtId="0" fontId="8" fillId="0" borderId="1" xfId="0" applyFont="1" applyBorder="1" applyAlignment="1" applyProtection="1">
      <alignment horizontal="center" vertical="center" wrapText="1"/>
      <protection hidden="1"/>
    </xf>
    <xf numFmtId="0" fontId="0" fillId="2" borderId="1" xfId="0" applyFill="1" applyBorder="1" applyProtection="1">
      <protection hidden="1"/>
    </xf>
    <xf numFmtId="4" fontId="3" fillId="0" borderId="1"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6" fillId="0" borderId="1" xfId="0" applyNumberFormat="1" applyFont="1" applyBorder="1" applyAlignment="1" applyProtection="1">
      <alignment horizontal="center"/>
      <protection hidden="1"/>
    </xf>
    <xf numFmtId="4" fontId="7" fillId="0" borderId="1" xfId="0" applyNumberFormat="1" applyFont="1" applyBorder="1" applyAlignment="1" applyProtection="1">
      <alignment horizontal="center" vertical="center" wrapText="1"/>
      <protection hidden="1"/>
    </xf>
    <xf numFmtId="10" fontId="8" fillId="0" borderId="1" xfId="1" applyNumberFormat="1" applyFont="1" applyBorder="1" applyAlignment="1" applyProtection="1">
      <alignment horizontal="center" vertical="center" wrapText="1"/>
      <protection hidden="1"/>
    </xf>
    <xf numFmtId="49" fontId="2" fillId="0" borderId="1" xfId="0" applyNumberFormat="1" applyFont="1" applyBorder="1" applyAlignment="1" applyProtection="1">
      <alignment wrapText="1"/>
      <protection hidden="1"/>
    </xf>
    <xf numFmtId="10" fontId="0" fillId="4" borderId="1" xfId="0" applyNumberFormat="1" applyFill="1" applyBorder="1" applyProtection="1">
      <protection hidden="1"/>
    </xf>
    <xf numFmtId="0" fontId="9" fillId="0" borderId="0" xfId="0" applyFont="1"/>
    <xf numFmtId="0" fontId="0" fillId="4" borderId="1" xfId="0" applyFill="1" applyBorder="1" applyProtection="1">
      <protection hidden="1"/>
    </xf>
    <xf numFmtId="0" fontId="2" fillId="0" borderId="0" xfId="0" applyFont="1" applyProtection="1">
      <protection hidden="1"/>
    </xf>
    <xf numFmtId="164" fontId="0" fillId="3" borderId="1" xfId="1" applyNumberFormat="1" applyFont="1" applyFill="1" applyBorder="1" applyAlignment="1" applyProtection="1">
      <protection locked="0"/>
    </xf>
    <xf numFmtId="1" fontId="0" fillId="3" borderId="1" xfId="1" applyNumberFormat="1" applyFont="1" applyFill="1" applyBorder="1" applyAlignment="1" applyProtection="1">
      <protection locked="0"/>
    </xf>
    <xf numFmtId="1" fontId="3" fillId="0" borderId="1" xfId="0" applyNumberFormat="1" applyFont="1" applyBorder="1" applyAlignment="1" applyProtection="1">
      <alignment horizontal="center" vertical="center" wrapText="1"/>
      <protection hidden="1"/>
    </xf>
    <xf numFmtId="1" fontId="7"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14" fontId="10" fillId="0" borderId="1" xfId="0" applyNumberFormat="1" applyFont="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4" fontId="11" fillId="0" borderId="1" xfId="0" applyNumberFormat="1" applyFont="1" applyBorder="1" applyAlignment="1" applyProtection="1">
      <alignment horizontal="center"/>
      <protection hidden="1"/>
    </xf>
    <xf numFmtId="4" fontId="0" fillId="4" borderId="1" xfId="0" applyNumberFormat="1" applyFill="1" applyBorder="1" applyProtection="1">
      <protection hidden="1"/>
    </xf>
    <xf numFmtId="14" fontId="0" fillId="3" borderId="1" xfId="0" applyNumberFormat="1" applyFill="1" applyBorder="1" applyProtection="1">
      <protection locked="0"/>
    </xf>
    <xf numFmtId="0" fontId="12" fillId="0" borderId="0" xfId="0" applyFont="1" applyProtection="1">
      <protection hidden="1"/>
    </xf>
    <xf numFmtId="14" fontId="12" fillId="0" borderId="0" xfId="0" applyNumberFormat="1" applyFont="1" applyProtection="1">
      <protection hidden="1"/>
    </xf>
    <xf numFmtId="4" fontId="0" fillId="3" borderId="1" xfId="0" applyNumberFormat="1" applyFill="1" applyBorder="1" applyProtection="1">
      <protection locked="0"/>
    </xf>
    <xf numFmtId="0" fontId="16" fillId="0" borderId="0" xfId="0" applyFont="1" applyProtection="1">
      <protection hidden="1"/>
    </xf>
    <xf numFmtId="0" fontId="18" fillId="0" borderId="0" xfId="3" applyFont="1" applyAlignment="1">
      <alignment horizontal="left"/>
    </xf>
    <xf numFmtId="0" fontId="19" fillId="0" borderId="0" xfId="3" applyFont="1"/>
    <xf numFmtId="165" fontId="20" fillId="0" borderId="0" xfId="3" applyNumberFormat="1" applyFont="1" applyAlignment="1">
      <alignment horizontal="center"/>
    </xf>
    <xf numFmtId="0" fontId="21" fillId="0" borderId="0" xfId="3" applyFont="1" applyAlignment="1">
      <alignment horizontal="left"/>
    </xf>
    <xf numFmtId="0" fontId="17" fillId="0" borderId="0" xfId="3"/>
    <xf numFmtId="0" fontId="18" fillId="7" borderId="0" xfId="3" applyFont="1" applyFill="1" applyAlignment="1">
      <alignment horizontal="left"/>
    </xf>
    <xf numFmtId="0" fontId="22" fillId="7" borderId="0" xfId="3" applyFont="1" applyFill="1"/>
    <xf numFmtId="0" fontId="23" fillId="7" borderId="0" xfId="3" applyFont="1" applyFill="1"/>
    <xf numFmtId="165" fontId="20" fillId="7" borderId="0" xfId="3" applyNumberFormat="1" applyFont="1" applyFill="1" applyAlignment="1">
      <alignment horizontal="center"/>
    </xf>
    <xf numFmtId="0" fontId="21" fillId="7" borderId="0" xfId="3" applyFont="1" applyFill="1" applyAlignment="1">
      <alignment horizontal="left"/>
    </xf>
    <xf numFmtId="0" fontId="24" fillId="0" borderId="0" xfId="3" applyFont="1" applyAlignment="1">
      <alignment horizontal="center"/>
    </xf>
    <xf numFmtId="0" fontId="18" fillId="0" borderId="3" xfId="3" applyFont="1" applyBorder="1" applyAlignment="1">
      <alignment horizontal="left"/>
    </xf>
    <xf numFmtId="0" fontId="27" fillId="0" borderId="6" xfId="3" applyFont="1" applyBorder="1" applyAlignment="1">
      <alignment horizontal="center"/>
    </xf>
    <xf numFmtId="0" fontId="18" fillId="0" borderId="8" xfId="3" applyFont="1" applyBorder="1" applyAlignment="1">
      <alignment horizontal="left"/>
    </xf>
    <xf numFmtId="0" fontId="18" fillId="0" borderId="8" xfId="3" applyFont="1" applyBorder="1" applyAlignment="1">
      <alignment horizontal="center" textRotation="90"/>
    </xf>
    <xf numFmtId="0" fontId="18" fillId="0" borderId="7" xfId="3" applyFont="1" applyBorder="1" applyAlignment="1">
      <alignment horizontal="center"/>
    </xf>
    <xf numFmtId="0" fontId="18" fillId="0" borderId="8" xfId="3" applyFont="1" applyBorder="1" applyAlignment="1">
      <alignment horizontal="center"/>
    </xf>
    <xf numFmtId="0" fontId="18" fillId="0" borderId="9" xfId="3" applyFont="1" applyBorder="1" applyAlignment="1">
      <alignment horizontal="center"/>
    </xf>
    <xf numFmtId="165" fontId="27" fillId="0" borderId="0" xfId="3" applyNumberFormat="1" applyFont="1" applyAlignment="1">
      <alignment horizontal="center"/>
    </xf>
    <xf numFmtId="0" fontId="27" fillId="0" borderId="0" xfId="3" applyFont="1" applyAlignment="1">
      <alignment horizontal="center"/>
    </xf>
    <xf numFmtId="2" fontId="27" fillId="0" borderId="0" xfId="3" applyNumberFormat="1" applyFont="1" applyAlignment="1">
      <alignment horizontal="center"/>
    </xf>
    <xf numFmtId="0" fontId="27" fillId="0" borderId="5" xfId="3" applyFont="1" applyBorder="1" applyAlignment="1">
      <alignment horizontal="center"/>
    </xf>
    <xf numFmtId="0" fontId="27" fillId="0" borderId="7" xfId="3" applyFont="1" applyBorder="1" applyAlignment="1">
      <alignment horizontal="center"/>
    </xf>
    <xf numFmtId="0" fontId="27" fillId="0" borderId="8" xfId="3" applyFont="1" applyBorder="1" applyAlignment="1">
      <alignment horizontal="center"/>
    </xf>
    <xf numFmtId="2" fontId="27" fillId="0" borderId="8" xfId="3" applyNumberFormat="1" applyFont="1" applyBorder="1" applyAlignment="1">
      <alignment horizontal="center"/>
    </xf>
    <xf numFmtId="10" fontId="27" fillId="0" borderId="8" xfId="3" applyNumberFormat="1" applyFont="1" applyBorder="1" applyAlignment="1">
      <alignment horizontal="center"/>
    </xf>
    <xf numFmtId="2" fontId="27" fillId="0" borderId="9" xfId="3" applyNumberFormat="1" applyFont="1" applyBorder="1" applyAlignment="1">
      <alignment horizontal="center"/>
    </xf>
    <xf numFmtId="0" fontId="18" fillId="0" borderId="0" xfId="3" applyFont="1" applyAlignment="1">
      <alignment wrapText="1"/>
    </xf>
    <xf numFmtId="0" fontId="18" fillId="0" borderId="0" xfId="3" applyFont="1" applyAlignment="1">
      <alignment horizontal="left" wrapText="1"/>
    </xf>
    <xf numFmtId="0" fontId="31" fillId="6" borderId="0" xfId="3" applyFont="1" applyFill="1"/>
    <xf numFmtId="0" fontId="32" fillId="7" borderId="0" xfId="3" applyFont="1" applyFill="1"/>
    <xf numFmtId="0" fontId="33" fillId="7" borderId="0" xfId="3" applyFont="1" applyFill="1"/>
    <xf numFmtId="0" fontId="32" fillId="0" borderId="0" xfId="3" applyFont="1"/>
    <xf numFmtId="0" fontId="32" fillId="0" borderId="3" xfId="3" applyFont="1" applyBorder="1"/>
    <xf numFmtId="0" fontId="32" fillId="0" borderId="8" xfId="3" applyFont="1" applyBorder="1"/>
    <xf numFmtId="0" fontId="34" fillId="0" borderId="15" xfId="3" applyFont="1" applyBorder="1" applyAlignment="1">
      <alignment textRotation="90" wrapText="1"/>
    </xf>
    <xf numFmtId="0" fontId="34" fillId="0" borderId="14" xfId="3" applyFont="1" applyBorder="1" applyAlignment="1">
      <alignment horizontal="center"/>
    </xf>
    <xf numFmtId="0" fontId="34" fillId="0" borderId="15" xfId="3" applyFont="1" applyBorder="1" applyAlignment="1">
      <alignment horizontal="center"/>
    </xf>
    <xf numFmtId="0" fontId="35" fillId="0" borderId="14" xfId="3" applyFont="1" applyBorder="1" applyAlignment="1">
      <alignment horizontal="center"/>
    </xf>
    <xf numFmtId="0" fontId="35" fillId="0" borderId="15" xfId="3" applyFont="1" applyBorder="1" applyAlignment="1">
      <alignment horizontal="center"/>
    </xf>
    <xf numFmtId="0" fontId="36" fillId="0" borderId="16" xfId="3" applyFont="1" applyBorder="1" applyAlignment="1">
      <alignment horizontal="center"/>
    </xf>
    <xf numFmtId="2" fontId="34" fillId="0" borderId="15" xfId="3" applyNumberFormat="1" applyFont="1" applyBorder="1" applyAlignment="1">
      <alignment horizontal="center"/>
    </xf>
    <xf numFmtId="0" fontId="37" fillId="0" borderId="16" xfId="3" applyFont="1" applyBorder="1" applyAlignment="1">
      <alignment horizontal="center"/>
    </xf>
    <xf numFmtId="0" fontId="20" fillId="0" borderId="14" xfId="3" applyFont="1" applyBorder="1"/>
    <xf numFmtId="0" fontId="20" fillId="0" borderId="15" xfId="3" applyFont="1" applyBorder="1" applyAlignment="1">
      <alignment horizontal="center"/>
    </xf>
    <xf numFmtId="2" fontId="20" fillId="0" borderId="15" xfId="3" applyNumberFormat="1" applyFont="1" applyBorder="1" applyAlignment="1">
      <alignment horizontal="center"/>
    </xf>
    <xf numFmtId="10" fontId="20" fillId="0" borderId="15" xfId="3" applyNumberFormat="1" applyFont="1" applyBorder="1" applyAlignment="1">
      <alignment horizontal="center"/>
    </xf>
    <xf numFmtId="0" fontId="34" fillId="0" borderId="16" xfId="3" applyFont="1" applyBorder="1" applyAlignment="1">
      <alignment horizontal="center"/>
    </xf>
    <xf numFmtId="0" fontId="34" fillId="0" borderId="12" xfId="3" applyFont="1" applyBorder="1" applyAlignment="1">
      <alignment horizontal="center"/>
    </xf>
    <xf numFmtId="2" fontId="35" fillId="0" borderId="15" xfId="3" applyNumberFormat="1" applyFont="1" applyBorder="1" applyAlignment="1">
      <alignment horizontal="center"/>
    </xf>
    <xf numFmtId="0" fontId="20" fillId="0" borderId="16" xfId="3" applyFont="1" applyBorder="1"/>
    <xf numFmtId="0" fontId="20" fillId="0" borderId="12" xfId="3" applyFont="1" applyBorder="1" applyAlignment="1">
      <alignment horizontal="center"/>
    </xf>
    <xf numFmtId="2" fontId="20" fillId="0" borderId="12" xfId="3" applyNumberFormat="1" applyFont="1" applyBorder="1" applyAlignment="1">
      <alignment horizontal="center"/>
    </xf>
    <xf numFmtId="10" fontId="20" fillId="0" borderId="12" xfId="3" applyNumberFormat="1" applyFont="1" applyBorder="1" applyAlignment="1">
      <alignment horizontal="center"/>
    </xf>
    <xf numFmtId="0" fontId="25" fillId="0" borderId="5" xfId="3" applyFont="1" applyBorder="1"/>
    <xf numFmtId="2" fontId="0" fillId="3" borderId="1" xfId="1" applyNumberFormat="1" applyFont="1" applyFill="1" applyBorder="1" applyAlignment="1" applyProtection="1">
      <protection locked="0"/>
    </xf>
    <xf numFmtId="4" fontId="27" fillId="0" borderId="0" xfId="3" applyNumberFormat="1" applyFont="1" applyAlignment="1">
      <alignment horizontal="center"/>
    </xf>
    <xf numFmtId="4" fontId="27" fillId="0" borderId="8" xfId="3" applyNumberFormat="1" applyFont="1" applyBorder="1" applyAlignment="1">
      <alignment horizontal="center"/>
    </xf>
    <xf numFmtId="4" fontId="0" fillId="0" borderId="0" xfId="0" applyNumberFormat="1" applyProtection="1">
      <protection hidden="1"/>
    </xf>
    <xf numFmtId="0" fontId="0" fillId="8" borderId="0" xfId="0" applyFill="1"/>
    <xf numFmtId="0" fontId="0" fillId="9" borderId="0" xfId="0" applyFill="1"/>
    <xf numFmtId="0" fontId="3" fillId="0" borderId="1" xfId="0" applyFont="1" applyBorder="1" applyAlignment="1" applyProtection="1">
      <alignment horizontal="center" vertical="center" textRotation="90" wrapText="1"/>
      <protection hidden="1"/>
    </xf>
    <xf numFmtId="0" fontId="3" fillId="0" borderId="1" xfId="0" applyFont="1" applyBorder="1" applyAlignment="1" applyProtection="1">
      <alignment horizontal="left" vertical="center" textRotation="90" wrapText="1"/>
      <protection hidden="1"/>
    </xf>
    <xf numFmtId="0" fontId="3"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27" fillId="0" borderId="8" xfId="3" applyFont="1" applyBorder="1" applyAlignment="1">
      <alignment horizontal="left" wrapText="1"/>
    </xf>
    <xf numFmtId="0" fontId="25" fillId="0" borderId="8" xfId="3" applyFont="1" applyBorder="1"/>
    <xf numFmtId="0" fontId="18" fillId="0" borderId="4" xfId="3" applyFont="1" applyBorder="1" applyAlignment="1">
      <alignment horizontal="center" textRotation="90"/>
    </xf>
    <xf numFmtId="0" fontId="25" fillId="0" borderId="5" xfId="3" applyFont="1" applyBorder="1"/>
    <xf numFmtId="0" fontId="25" fillId="0" borderId="9" xfId="3" applyFont="1" applyBorder="1"/>
    <xf numFmtId="0" fontId="18" fillId="0" borderId="0" xfId="3" applyFont="1" applyAlignment="1">
      <alignment horizontal="center" textRotation="90"/>
    </xf>
    <xf numFmtId="0" fontId="17" fillId="0" borderId="0" xfId="3"/>
    <xf numFmtId="0" fontId="18" fillId="0" borderId="0" xfId="3" applyFont="1" applyAlignment="1">
      <alignment horizontal="center" textRotation="90" wrapText="1"/>
    </xf>
    <xf numFmtId="0" fontId="18" fillId="0" borderId="0" xfId="3" applyFont="1" applyAlignment="1">
      <alignment horizontal="center"/>
    </xf>
    <xf numFmtId="0" fontId="18" fillId="0" borderId="2" xfId="3" applyFont="1" applyBorder="1" applyAlignment="1">
      <alignment horizontal="center"/>
    </xf>
    <xf numFmtId="0" fontId="25" fillId="0" borderId="6" xfId="3" applyFont="1" applyBorder="1"/>
    <xf numFmtId="0" fontId="25" fillId="0" borderId="7" xfId="3" applyFont="1" applyBorder="1"/>
    <xf numFmtId="0" fontId="18" fillId="0" borderId="3" xfId="3" applyFont="1" applyBorder="1" applyAlignment="1">
      <alignment horizontal="center" textRotation="90"/>
    </xf>
    <xf numFmtId="0" fontId="18" fillId="0" borderId="3" xfId="3" applyFont="1" applyBorder="1" applyAlignment="1">
      <alignment horizontal="center" textRotation="90" wrapText="1"/>
    </xf>
    <xf numFmtId="0" fontId="18" fillId="0" borderId="3" xfId="3" applyFont="1" applyBorder="1" applyAlignment="1">
      <alignment horizontal="center"/>
    </xf>
    <xf numFmtId="0" fontId="25" fillId="0" borderId="3" xfId="3" applyFont="1" applyBorder="1"/>
    <xf numFmtId="0" fontId="18" fillId="0" borderId="6" xfId="3" applyFont="1" applyBorder="1" applyAlignment="1">
      <alignment horizontal="left"/>
    </xf>
    <xf numFmtId="2" fontId="27" fillId="0" borderId="6" xfId="3" applyNumberFormat="1" applyFont="1" applyBorder="1" applyAlignment="1">
      <alignment horizontal="center"/>
    </xf>
    <xf numFmtId="0" fontId="18" fillId="0" borderId="0" xfId="3" applyFont="1" applyAlignment="1">
      <alignment horizontal="left"/>
    </xf>
    <xf numFmtId="0" fontId="18" fillId="0" borderId="7" xfId="3" applyFont="1" applyBorder="1" applyAlignment="1">
      <alignment horizontal="left"/>
    </xf>
    <xf numFmtId="165" fontId="27" fillId="0" borderId="7" xfId="3" applyNumberFormat="1" applyFont="1" applyBorder="1" applyAlignment="1">
      <alignment horizontal="center"/>
    </xf>
    <xf numFmtId="0" fontId="26" fillId="0" borderId="0" xfId="3" applyFont="1" applyAlignment="1">
      <alignment horizontal="left"/>
    </xf>
    <xf numFmtId="10" fontId="27" fillId="0" borderId="6" xfId="3" applyNumberFormat="1" applyFont="1" applyBorder="1" applyAlignment="1">
      <alignment horizontal="center"/>
    </xf>
    <xf numFmtId="2" fontId="27" fillId="0" borderId="17" xfId="3" applyNumberFormat="1" applyFont="1" applyBorder="1" applyAlignment="1">
      <alignment horizontal="center"/>
    </xf>
    <xf numFmtId="0" fontId="0" fillId="0" borderId="18" xfId="0" applyBorder="1" applyAlignment="1">
      <alignment horizontal="center"/>
    </xf>
    <xf numFmtId="0" fontId="0" fillId="0" borderId="0" xfId="0"/>
    <xf numFmtId="0" fontId="27" fillId="0" borderId="6" xfId="3" applyFont="1" applyBorder="1" applyAlignment="1">
      <alignment horizontal="center"/>
    </xf>
    <xf numFmtId="0" fontId="28" fillId="0" borderId="0" xfId="3" applyFont="1" applyAlignment="1">
      <alignment horizontal="left"/>
    </xf>
    <xf numFmtId="0" fontId="20" fillId="5" borderId="6" xfId="3" applyFont="1" applyFill="1" applyBorder="1" applyAlignment="1">
      <alignment horizontal="center"/>
    </xf>
    <xf numFmtId="3" fontId="27" fillId="5" borderId="6" xfId="3" applyNumberFormat="1" applyFont="1" applyFill="1" applyBorder="1" applyAlignment="1">
      <alignment horizontal="center"/>
    </xf>
    <xf numFmtId="0" fontId="29" fillId="0" borderId="0" xfId="3" applyFont="1" applyAlignment="1">
      <alignment wrapText="1"/>
    </xf>
    <xf numFmtId="0" fontId="24" fillId="0" borderId="0" xfId="3" applyFont="1" applyAlignment="1">
      <alignment horizontal="center"/>
    </xf>
    <xf numFmtId="0" fontId="18" fillId="0" borderId="2" xfId="3" applyFont="1" applyBorder="1" applyAlignment="1">
      <alignment horizontal="left"/>
    </xf>
    <xf numFmtId="165" fontId="20" fillId="5" borderId="2" xfId="3" applyNumberFormat="1" applyFont="1" applyFill="1" applyBorder="1" applyAlignment="1">
      <alignment horizontal="center"/>
    </xf>
    <xf numFmtId="0" fontId="25" fillId="0" borderId="4" xfId="3" applyFont="1" applyBorder="1"/>
    <xf numFmtId="2" fontId="20" fillId="5" borderId="6" xfId="3" applyNumberFormat="1" applyFont="1" applyFill="1" applyBorder="1" applyAlignment="1">
      <alignment horizontal="center"/>
    </xf>
    <xf numFmtId="0" fontId="0" fillId="0" borderId="5" xfId="0" applyBorder="1"/>
    <xf numFmtId="0" fontId="24" fillId="0" borderId="0" xfId="3" applyFont="1" applyAlignment="1">
      <alignment horizontal="center" wrapText="1"/>
    </xf>
    <xf numFmtId="0" fontId="38" fillId="0" borderId="6" xfId="3" applyFont="1" applyBorder="1" applyAlignment="1">
      <alignment horizontal="left"/>
    </xf>
    <xf numFmtId="0" fontId="34" fillId="0" borderId="10" xfId="3" applyFont="1" applyBorder="1" applyAlignment="1">
      <alignment textRotation="90" wrapText="1"/>
    </xf>
    <xf numFmtId="0" fontId="25" fillId="0" borderId="13" xfId="3" applyFont="1" applyBorder="1"/>
    <xf numFmtId="0" fontId="25" fillId="0" borderId="14" xfId="3" applyFont="1" applyBorder="1"/>
    <xf numFmtId="0" fontId="34" fillId="0" borderId="13" xfId="3" applyFont="1" applyBorder="1" applyAlignment="1">
      <alignment textRotation="90" wrapText="1"/>
    </xf>
    <xf numFmtId="0" fontId="34" fillId="0" borderId="11" xfId="3" applyFont="1" applyBorder="1" applyAlignment="1">
      <alignment horizontal="center"/>
    </xf>
    <xf numFmtId="0" fontId="25" fillId="0" borderId="11" xfId="3" applyFont="1" applyBorder="1"/>
    <xf numFmtId="0" fontId="25" fillId="0" borderId="12" xfId="3" applyFont="1" applyBorder="1"/>
    <xf numFmtId="0" fontId="34" fillId="0" borderId="11" xfId="3" applyFont="1" applyBorder="1" applyAlignment="1">
      <alignment horizontal="center" wrapText="1"/>
    </xf>
    <xf numFmtId="0" fontId="34" fillId="0" borderId="7" xfId="3" applyFont="1" applyBorder="1"/>
    <xf numFmtId="165" fontId="20" fillId="0" borderId="7" xfId="3" applyNumberFormat="1" applyFont="1" applyBorder="1" applyAlignment="1">
      <alignment horizontal="center"/>
    </xf>
    <xf numFmtId="0" fontId="26" fillId="0" borderId="0" xfId="3" applyFont="1"/>
    <xf numFmtId="0" fontId="34" fillId="0" borderId="10" xfId="3" applyFont="1" applyBorder="1" applyAlignment="1">
      <alignment horizontal="center"/>
    </xf>
    <xf numFmtId="0" fontId="34" fillId="0" borderId="6" xfId="3" applyFont="1" applyBorder="1"/>
    <xf numFmtId="2" fontId="20" fillId="0" borderId="6" xfId="3" applyNumberFormat="1" applyFont="1" applyBorder="1" applyAlignment="1">
      <alignment horizontal="center"/>
    </xf>
    <xf numFmtId="0" fontId="32" fillId="0" borderId="0" xfId="3" applyFont="1"/>
    <xf numFmtId="10" fontId="20" fillId="0" borderId="6" xfId="3" applyNumberFormat="1" applyFont="1" applyBorder="1" applyAlignment="1">
      <alignment horizontal="center"/>
    </xf>
    <xf numFmtId="0" fontId="28" fillId="0" borderId="0" xfId="3" applyFont="1"/>
    <xf numFmtId="3" fontId="20" fillId="5" borderId="6" xfId="3" applyNumberFormat="1" applyFont="1" applyFill="1" applyBorder="1" applyAlignment="1">
      <alignment horizontal="center"/>
    </xf>
    <xf numFmtId="0" fontId="26" fillId="0" borderId="0" xfId="3" applyFont="1" applyAlignment="1">
      <alignment wrapText="1"/>
    </xf>
    <xf numFmtId="0" fontId="20" fillId="0" borderId="6" xfId="3" applyFont="1" applyBorder="1" applyAlignment="1">
      <alignment horizontal="center"/>
    </xf>
    <xf numFmtId="0" fontId="34" fillId="0" borderId="2" xfId="3" applyFont="1" applyBorder="1"/>
    <xf numFmtId="0" fontId="32" fillId="0" borderId="6" xfId="3" applyFont="1" applyBorder="1"/>
    <xf numFmtId="4" fontId="34" fillId="0" borderId="15" xfId="3" applyNumberFormat="1" applyFont="1" applyBorder="1" applyAlignment="1">
      <alignment horizontal="center"/>
    </xf>
    <xf numFmtId="4" fontId="20" fillId="0" borderId="15" xfId="3" applyNumberFormat="1" applyFont="1" applyBorder="1" applyAlignment="1">
      <alignment horizontal="center"/>
    </xf>
    <xf numFmtId="14" fontId="4" fillId="0" borderId="1" xfId="0" applyNumberFormat="1" applyFont="1" applyBorder="1" applyAlignment="1" applyProtection="1">
      <alignment horizontal="center" vertical="center" wrapText="1"/>
      <protection hidden="1"/>
    </xf>
    <xf numFmtId="14" fontId="10" fillId="0" borderId="19" xfId="0" applyNumberFormat="1" applyFont="1" applyBorder="1" applyAlignment="1" applyProtection="1">
      <alignment horizontal="center" vertical="center" wrapText="1"/>
      <protection hidden="1"/>
    </xf>
    <xf numFmtId="14" fontId="4" fillId="0" borderId="19" xfId="0" applyNumberFormat="1" applyFont="1" applyBorder="1" applyAlignment="1" applyProtection="1">
      <alignment horizontal="center" vertical="center" wrapText="1"/>
      <protection hidden="1"/>
    </xf>
    <xf numFmtId="0" fontId="32" fillId="0" borderId="0" xfId="3" applyFont="1" applyAlignment="1">
      <alignment wrapText="1"/>
    </xf>
    <xf numFmtId="0" fontId="25" fillId="0" borderId="8" xfId="3" applyFont="1" applyBorder="1" applyAlignment="1">
      <alignment wrapText="1"/>
    </xf>
  </cellXfs>
  <cellStyles count="4">
    <cellStyle name="Обычный" xfId="0" builtinId="0"/>
    <cellStyle name="Процентный" xfId="1" builtinId="5"/>
    <cellStyle name="Normal 2" xfId="2" xr:uid="{1AB3FE9D-6C68-40DA-9E53-E7CE5F55BD21}"/>
    <cellStyle name="Normal 3" xfId="3" xr:uid="{6ED3B8A3-2F61-479E-9F3C-B7CA70A35F82}"/>
  </cellStyles>
  <dxfs count="5">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V94"/>
  <sheetViews>
    <sheetView zoomScale="85" zoomScaleNormal="85" workbookViewId="0">
      <selection activeCell="B1" sqref="B1"/>
    </sheetView>
  </sheetViews>
  <sheetFormatPr baseColWidth="10" defaultColWidth="8.83203125" defaultRowHeight="15" outlineLevelCol="1"/>
  <cols>
    <col min="1" max="1" width="38.5" style="1" customWidth="1"/>
    <col min="2" max="2" width="11" style="1" customWidth="1"/>
    <col min="3" max="3" width="10.6640625" style="1" bestFit="1" customWidth="1"/>
    <col min="4" max="4" width="8.83203125" style="1"/>
    <col min="5" max="5" width="13.1640625" style="1" customWidth="1"/>
    <col min="6" max="6" width="8.83203125" style="1"/>
    <col min="7" max="7" width="12.1640625" style="1" customWidth="1"/>
    <col min="8" max="8" width="11.6640625" style="1" customWidth="1"/>
    <col min="9" max="9" width="13.83203125" style="1" customWidth="1"/>
    <col min="10" max="19" width="8.83203125" style="1" customWidth="1" outlineLevel="1"/>
    <col min="20" max="20" width="11.5" style="1" bestFit="1" customWidth="1"/>
    <col min="21" max="21" width="9.83203125" style="1" bestFit="1" customWidth="1"/>
    <col min="22" max="22" width="8.83203125" style="1" hidden="1" customWidth="1"/>
    <col min="23" max="16384" width="8.83203125" style="1"/>
  </cols>
  <sheetData>
    <row r="1" spans="1:21" ht="24">
      <c r="A1" s="15" t="s">
        <v>0</v>
      </c>
      <c r="B1" s="29">
        <f ca="1">TODAY()</f>
        <v>46106</v>
      </c>
      <c r="D1" s="33" t="s">
        <v>85</v>
      </c>
    </row>
    <row r="2" spans="1:21" ht="16">
      <c r="A2" s="15" t="s">
        <v>26</v>
      </c>
      <c r="B2" s="32">
        <v>2000</v>
      </c>
    </row>
    <row r="3" spans="1:21" ht="16">
      <c r="A3" s="15" t="s">
        <v>31</v>
      </c>
      <c r="B3" s="20">
        <v>0.01</v>
      </c>
    </row>
    <row r="4" spans="1:21" ht="16">
      <c r="A4" s="15" t="s">
        <v>32</v>
      </c>
      <c r="B4" s="20">
        <v>0.95</v>
      </c>
    </row>
    <row r="5" spans="1:21" ht="16">
      <c r="A5" s="15" t="s">
        <v>28</v>
      </c>
      <c r="B5" s="21">
        <v>21</v>
      </c>
    </row>
    <row r="6" spans="1:21" ht="16">
      <c r="A6" s="15" t="s">
        <v>92</v>
      </c>
      <c r="B6" s="89">
        <v>0.15</v>
      </c>
    </row>
    <row r="7" spans="1:21" ht="16">
      <c r="A7" s="15" t="s">
        <v>27</v>
      </c>
      <c r="B7" s="18">
        <f>IF(ROUNDUP(360/B5,0)*B5&gt;365,ROUNDDOWN(360/B5,0),ROUNDUP(360/B5,0))</f>
        <v>17</v>
      </c>
    </row>
    <row r="8" spans="1:21" ht="16">
      <c r="A8" s="15" t="s">
        <v>33</v>
      </c>
      <c r="B8" s="9">
        <f>B5*B7</f>
        <v>357</v>
      </c>
      <c r="C8" s="30" t="s">
        <v>37</v>
      </c>
      <c r="D8" s="30"/>
      <c r="E8" s="30" t="s">
        <v>38</v>
      </c>
    </row>
    <row r="9" spans="1:21" ht="16">
      <c r="A9" s="15" t="s">
        <v>93</v>
      </c>
      <c r="B9" s="9">
        <f>B2*B6</f>
        <v>300</v>
      </c>
      <c r="C9" s="30"/>
      <c r="D9" s="30"/>
      <c r="E9" s="30"/>
    </row>
    <row r="10" spans="1:21" ht="16">
      <c r="A10" s="15" t="s">
        <v>36</v>
      </c>
      <c r="B10" s="9">
        <f ca="1">B4*C10-(B4-B3)*B5</f>
        <v>327.01</v>
      </c>
      <c r="C10" s="30">
        <f ca="1">IF(OR(AND(MONTH(B1)&lt;=2,365+IF(MOD(YEAR(B1),4),0,1)=366),AND(MONTH(B1)&gt;2,365+IF(MOD(YEAR(E10),4),0,1))=366),366,365)</f>
        <v>365</v>
      </c>
      <c r="D10" s="30"/>
      <c r="E10" s="31">
        <f ca="1">EOMONTH(B1,12)</f>
        <v>46477</v>
      </c>
    </row>
    <row r="11" spans="1:21" ht="16">
      <c r="A11" s="15" t="s">
        <v>34</v>
      </c>
      <c r="B11" s="16">
        <f ca="1">T92</f>
        <v>14.686592769622804</v>
      </c>
    </row>
    <row r="12" spans="1:21" ht="16">
      <c r="A12" s="15" t="s">
        <v>1</v>
      </c>
      <c r="B12" s="28">
        <f>U92-H92</f>
        <v>6688.2000000000007</v>
      </c>
    </row>
    <row r="13" spans="1:21" ht="16">
      <c r="A13" s="15" t="s">
        <v>2</v>
      </c>
      <c r="B13" s="28">
        <f>U92</f>
        <v>8688.2000000000007</v>
      </c>
    </row>
    <row r="14" spans="1:21" ht="16">
      <c r="D14" s="95" t="s">
        <v>3</v>
      </c>
      <c r="E14" s="96" t="s">
        <v>4</v>
      </c>
      <c r="F14" s="96" t="s">
        <v>5</v>
      </c>
      <c r="G14" s="96" t="s">
        <v>6</v>
      </c>
      <c r="H14" s="97" t="s">
        <v>7</v>
      </c>
      <c r="I14" s="97"/>
      <c r="J14" s="97"/>
      <c r="K14" s="97"/>
      <c r="L14" s="97"/>
      <c r="M14" s="97"/>
      <c r="N14" s="97"/>
      <c r="O14" s="97"/>
      <c r="P14" s="97"/>
      <c r="Q14" s="97"/>
      <c r="R14" s="97"/>
      <c r="S14" s="97"/>
      <c r="T14" s="96" t="s">
        <v>8</v>
      </c>
      <c r="U14" s="96" t="s">
        <v>2</v>
      </c>
    </row>
    <row r="15" spans="1:21" ht="16">
      <c r="D15" s="95"/>
      <c r="E15" s="96"/>
      <c r="F15" s="96"/>
      <c r="G15" s="96"/>
      <c r="H15" s="96" t="s">
        <v>9</v>
      </c>
      <c r="I15" s="96" t="s">
        <v>10</v>
      </c>
      <c r="J15" s="98" t="s">
        <v>30</v>
      </c>
      <c r="K15" s="98"/>
      <c r="L15" s="98"/>
      <c r="M15" s="98"/>
      <c r="N15" s="98"/>
      <c r="O15" s="98"/>
      <c r="P15" s="98"/>
      <c r="Q15" s="98"/>
      <c r="R15" s="98"/>
      <c r="S15" s="98"/>
      <c r="T15" s="96"/>
      <c r="U15" s="96"/>
    </row>
    <row r="16" spans="1:21" ht="16">
      <c r="D16" s="95"/>
      <c r="E16" s="96"/>
      <c r="F16" s="96"/>
      <c r="G16" s="96"/>
      <c r="H16" s="96"/>
      <c r="I16" s="96"/>
      <c r="J16" s="98" t="s">
        <v>11</v>
      </c>
      <c r="K16" s="98"/>
      <c r="L16" s="98"/>
      <c r="M16" s="98" t="s">
        <v>12</v>
      </c>
      <c r="N16" s="98"/>
      <c r="O16" s="98" t="s">
        <v>13</v>
      </c>
      <c r="P16" s="98"/>
      <c r="Q16" s="98"/>
      <c r="R16" s="98"/>
      <c r="S16" s="98"/>
      <c r="T16" s="96"/>
      <c r="U16" s="96"/>
    </row>
    <row r="17" spans="4:22" ht="91.25" customHeight="1">
      <c r="D17" s="95"/>
      <c r="E17" s="96"/>
      <c r="F17" s="96"/>
      <c r="G17" s="96"/>
      <c r="H17" s="96"/>
      <c r="I17" s="96"/>
      <c r="J17" s="4" t="s">
        <v>14</v>
      </c>
      <c r="K17" s="4" t="s">
        <v>15</v>
      </c>
      <c r="L17" s="4" t="s">
        <v>16</v>
      </c>
      <c r="M17" s="4" t="s">
        <v>17</v>
      </c>
      <c r="N17" s="4" t="s">
        <v>18</v>
      </c>
      <c r="O17" s="4" t="s">
        <v>19</v>
      </c>
      <c r="P17" s="4" t="s">
        <v>20</v>
      </c>
      <c r="Q17" s="4" t="s">
        <v>21</v>
      </c>
      <c r="R17" s="4" t="s">
        <v>22</v>
      </c>
      <c r="S17" s="4" t="s">
        <v>23</v>
      </c>
      <c r="T17" s="96"/>
      <c r="U17" s="96"/>
    </row>
    <row r="18" spans="4:22" ht="16">
      <c r="D18" s="3">
        <v>1</v>
      </c>
      <c r="E18" s="2">
        <v>2</v>
      </c>
      <c r="F18" s="2">
        <v>3</v>
      </c>
      <c r="G18" s="2">
        <v>4</v>
      </c>
      <c r="H18" s="2">
        <v>5</v>
      </c>
      <c r="I18" s="2">
        <v>6</v>
      </c>
      <c r="J18" s="3">
        <v>7</v>
      </c>
      <c r="K18" s="3">
        <v>8</v>
      </c>
      <c r="L18" s="3">
        <v>9</v>
      </c>
      <c r="M18" s="3">
        <v>10</v>
      </c>
      <c r="N18" s="3">
        <v>11</v>
      </c>
      <c r="O18" s="3">
        <v>12</v>
      </c>
      <c r="P18" s="3">
        <v>13</v>
      </c>
      <c r="Q18" s="3">
        <v>14</v>
      </c>
      <c r="R18" s="3">
        <v>15</v>
      </c>
      <c r="S18" s="3">
        <v>16</v>
      </c>
      <c r="T18" s="2">
        <v>17</v>
      </c>
      <c r="U18" s="2">
        <v>18</v>
      </c>
      <c r="V18" s="92"/>
    </row>
    <row r="19" spans="4:22" ht="17">
      <c r="D19" s="6" t="s">
        <v>24</v>
      </c>
      <c r="E19" s="5">
        <f ca="1">B1</f>
        <v>46106</v>
      </c>
      <c r="F19" s="2" t="s">
        <v>24</v>
      </c>
      <c r="G19" s="10">
        <f>-B2</f>
        <v>-2000</v>
      </c>
      <c r="H19" s="11">
        <f>G19</f>
        <v>-2000</v>
      </c>
      <c r="I19" s="11" t="s">
        <v>24</v>
      </c>
      <c r="J19" s="3">
        <v>0</v>
      </c>
      <c r="K19" s="3">
        <v>0</v>
      </c>
      <c r="L19" s="3">
        <v>0</v>
      </c>
      <c r="M19" s="3">
        <v>0</v>
      </c>
      <c r="N19" s="3">
        <v>0</v>
      </c>
      <c r="O19" s="3">
        <v>0</v>
      </c>
      <c r="P19" s="3">
        <v>0</v>
      </c>
      <c r="Q19" s="3">
        <v>0</v>
      </c>
      <c r="R19" s="3">
        <v>0</v>
      </c>
      <c r="S19" s="3">
        <v>0</v>
      </c>
      <c r="T19" s="2" t="s">
        <v>24</v>
      </c>
      <c r="U19" s="2" t="s">
        <v>24</v>
      </c>
      <c r="V19" s="92">
        <f>G19+K19</f>
        <v>-2000</v>
      </c>
    </row>
    <row r="20" spans="4:22" ht="17">
      <c r="D20" s="24">
        <v>1</v>
      </c>
      <c r="E20" s="25">
        <f t="shared" ref="E20:E51" ca="1" si="0">IF(D20&gt;$B$7,,$E$19+$B$5*D20-IF(D20=$B$7,0,1))</f>
        <v>46126</v>
      </c>
      <c r="F20" s="26">
        <f t="shared" ref="F20:F51" si="1">IF(D20&gt;$B$7,0,$B$5)</f>
        <v>21</v>
      </c>
      <c r="G20" s="27">
        <f>I20+H20</f>
        <v>4.2</v>
      </c>
      <c r="H20" s="27">
        <f t="shared" ref="H20:H51" si="2">IF(D20&gt;$B$7,0,IF(D20=$B$7,$B$2,0))</f>
        <v>0</v>
      </c>
      <c r="I20" s="27">
        <f t="shared" ref="I20:I51" si="3">IF(D20&gt;$B$7,0,ROUND(IF(D20=1,$B$3,$B$4)*$B$2/100,2)*$B$5)</f>
        <v>4.2</v>
      </c>
      <c r="J20" s="24">
        <v>0</v>
      </c>
      <c r="K20" s="24">
        <f>IF(D20&gt;$B$7,0,IF(D20=$B$7,$B$9,0))</f>
        <v>0</v>
      </c>
      <c r="L20" s="24">
        <v>0</v>
      </c>
      <c r="M20" s="24">
        <v>0</v>
      </c>
      <c r="N20" s="24">
        <v>0</v>
      </c>
      <c r="O20" s="24">
        <v>0</v>
      </c>
      <c r="P20" s="24">
        <v>0</v>
      </c>
      <c r="Q20" s="24">
        <v>0</v>
      </c>
      <c r="R20" s="24">
        <v>0</v>
      </c>
      <c r="S20" s="24">
        <v>0</v>
      </c>
      <c r="T20" s="24" t="s">
        <v>24</v>
      </c>
      <c r="U20" s="24" t="s">
        <v>24</v>
      </c>
      <c r="V20" s="92">
        <f t="shared" ref="V20:V83" si="4">G20+K20</f>
        <v>4.2</v>
      </c>
    </row>
    <row r="21" spans="4:22" ht="17">
      <c r="D21" s="3">
        <v>2</v>
      </c>
      <c r="E21" s="5">
        <f t="shared" ca="1" si="0"/>
        <v>46147</v>
      </c>
      <c r="F21" s="22">
        <f t="shared" si="1"/>
        <v>21</v>
      </c>
      <c r="G21" s="12">
        <f>I21+H21</f>
        <v>399</v>
      </c>
      <c r="H21" s="12">
        <f t="shared" si="2"/>
        <v>0</v>
      </c>
      <c r="I21" s="12">
        <f t="shared" si="3"/>
        <v>399</v>
      </c>
      <c r="J21" s="3">
        <v>0</v>
      </c>
      <c r="K21" s="24">
        <f t="shared" ref="K21:K84" si="5">IF(D21&gt;$B$7,0,IF(D21=$B$7,$B$9,0))</f>
        <v>0</v>
      </c>
      <c r="L21" s="3">
        <v>0</v>
      </c>
      <c r="M21" s="3">
        <v>0</v>
      </c>
      <c r="N21" s="3">
        <v>0</v>
      </c>
      <c r="O21" s="3">
        <v>0</v>
      </c>
      <c r="P21" s="3">
        <v>0</v>
      </c>
      <c r="Q21" s="3">
        <v>0</v>
      </c>
      <c r="R21" s="3">
        <v>0</v>
      </c>
      <c r="S21" s="3">
        <v>0</v>
      </c>
      <c r="T21" s="2" t="s">
        <v>24</v>
      </c>
      <c r="U21" s="2" t="s">
        <v>24</v>
      </c>
      <c r="V21" s="92">
        <f t="shared" si="4"/>
        <v>399</v>
      </c>
    </row>
    <row r="22" spans="4:22" ht="17">
      <c r="D22" s="3">
        <v>3</v>
      </c>
      <c r="E22" s="5">
        <f t="shared" ca="1" si="0"/>
        <v>46168</v>
      </c>
      <c r="F22" s="22">
        <f t="shared" si="1"/>
        <v>21</v>
      </c>
      <c r="G22" s="12">
        <f t="shared" ref="G22:G85" si="6">I22+H22</f>
        <v>399</v>
      </c>
      <c r="H22" s="12">
        <f t="shared" si="2"/>
        <v>0</v>
      </c>
      <c r="I22" s="12">
        <f t="shared" si="3"/>
        <v>399</v>
      </c>
      <c r="J22" s="3">
        <v>0</v>
      </c>
      <c r="K22" s="24">
        <f t="shared" si="5"/>
        <v>0</v>
      </c>
      <c r="L22" s="3">
        <v>0</v>
      </c>
      <c r="M22" s="3">
        <v>0</v>
      </c>
      <c r="N22" s="3">
        <v>0</v>
      </c>
      <c r="O22" s="3">
        <v>0</v>
      </c>
      <c r="P22" s="3">
        <v>0</v>
      </c>
      <c r="Q22" s="3">
        <v>0</v>
      </c>
      <c r="R22" s="3">
        <v>0</v>
      </c>
      <c r="S22" s="3">
        <v>0</v>
      </c>
      <c r="T22" s="2" t="s">
        <v>24</v>
      </c>
      <c r="U22" s="2" t="s">
        <v>24</v>
      </c>
      <c r="V22" s="92">
        <f t="shared" si="4"/>
        <v>399</v>
      </c>
    </row>
    <row r="23" spans="4:22" ht="17">
      <c r="D23" s="3">
        <v>4</v>
      </c>
      <c r="E23" s="5">
        <f t="shared" ca="1" si="0"/>
        <v>46189</v>
      </c>
      <c r="F23" s="22">
        <f t="shared" si="1"/>
        <v>21</v>
      </c>
      <c r="G23" s="12">
        <f t="shared" si="6"/>
        <v>399</v>
      </c>
      <c r="H23" s="12">
        <f t="shared" si="2"/>
        <v>0</v>
      </c>
      <c r="I23" s="12">
        <f t="shared" si="3"/>
        <v>399</v>
      </c>
      <c r="J23" s="3">
        <v>0</v>
      </c>
      <c r="K23" s="24">
        <f t="shared" si="5"/>
        <v>0</v>
      </c>
      <c r="L23" s="3">
        <v>0</v>
      </c>
      <c r="M23" s="3">
        <v>0</v>
      </c>
      <c r="N23" s="3">
        <v>0</v>
      </c>
      <c r="O23" s="3">
        <v>0</v>
      </c>
      <c r="P23" s="3">
        <v>0</v>
      </c>
      <c r="Q23" s="3">
        <v>0</v>
      </c>
      <c r="R23" s="3">
        <v>0</v>
      </c>
      <c r="S23" s="3">
        <v>0</v>
      </c>
      <c r="T23" s="2" t="s">
        <v>24</v>
      </c>
      <c r="U23" s="2" t="s">
        <v>24</v>
      </c>
      <c r="V23" s="92">
        <f t="shared" si="4"/>
        <v>399</v>
      </c>
    </row>
    <row r="24" spans="4:22" ht="17">
      <c r="D24" s="3">
        <v>5</v>
      </c>
      <c r="E24" s="5">
        <f t="shared" ca="1" si="0"/>
        <v>46210</v>
      </c>
      <c r="F24" s="22">
        <f t="shared" si="1"/>
        <v>21</v>
      </c>
      <c r="G24" s="12">
        <f t="shared" si="6"/>
        <v>399</v>
      </c>
      <c r="H24" s="12">
        <f t="shared" si="2"/>
        <v>0</v>
      </c>
      <c r="I24" s="12">
        <f t="shared" si="3"/>
        <v>399</v>
      </c>
      <c r="J24" s="3">
        <v>0</v>
      </c>
      <c r="K24" s="24">
        <f t="shared" si="5"/>
        <v>0</v>
      </c>
      <c r="L24" s="3">
        <v>0</v>
      </c>
      <c r="M24" s="3">
        <v>0</v>
      </c>
      <c r="N24" s="3">
        <v>0</v>
      </c>
      <c r="O24" s="3">
        <v>0</v>
      </c>
      <c r="P24" s="3">
        <v>0</v>
      </c>
      <c r="Q24" s="3">
        <v>0</v>
      </c>
      <c r="R24" s="3">
        <v>0</v>
      </c>
      <c r="S24" s="3">
        <v>0</v>
      </c>
      <c r="T24" s="2" t="s">
        <v>24</v>
      </c>
      <c r="U24" s="2" t="s">
        <v>24</v>
      </c>
      <c r="V24" s="92">
        <f t="shared" si="4"/>
        <v>399</v>
      </c>
    </row>
    <row r="25" spans="4:22" ht="17">
      <c r="D25" s="3">
        <v>6</v>
      </c>
      <c r="E25" s="5">
        <f t="shared" ca="1" si="0"/>
        <v>46231</v>
      </c>
      <c r="F25" s="22">
        <f t="shared" si="1"/>
        <v>21</v>
      </c>
      <c r="G25" s="12">
        <f t="shared" si="6"/>
        <v>399</v>
      </c>
      <c r="H25" s="12">
        <f t="shared" si="2"/>
        <v>0</v>
      </c>
      <c r="I25" s="12">
        <f t="shared" si="3"/>
        <v>399</v>
      </c>
      <c r="J25" s="3">
        <v>0</v>
      </c>
      <c r="K25" s="24">
        <f t="shared" si="5"/>
        <v>0</v>
      </c>
      <c r="L25" s="3">
        <v>0</v>
      </c>
      <c r="M25" s="3">
        <v>0</v>
      </c>
      <c r="N25" s="3">
        <v>0</v>
      </c>
      <c r="O25" s="3">
        <v>0</v>
      </c>
      <c r="P25" s="3">
        <v>0</v>
      </c>
      <c r="Q25" s="3">
        <v>0</v>
      </c>
      <c r="R25" s="3">
        <v>0</v>
      </c>
      <c r="S25" s="3">
        <v>0</v>
      </c>
      <c r="T25" s="2" t="s">
        <v>24</v>
      </c>
      <c r="U25" s="2" t="s">
        <v>24</v>
      </c>
      <c r="V25" s="92">
        <f t="shared" si="4"/>
        <v>399</v>
      </c>
    </row>
    <row r="26" spans="4:22" ht="17">
      <c r="D26" s="3">
        <v>7</v>
      </c>
      <c r="E26" s="5">
        <f t="shared" ca="1" si="0"/>
        <v>46252</v>
      </c>
      <c r="F26" s="22">
        <f t="shared" si="1"/>
        <v>21</v>
      </c>
      <c r="G26" s="12">
        <f t="shared" si="6"/>
        <v>399</v>
      </c>
      <c r="H26" s="12">
        <f t="shared" si="2"/>
        <v>0</v>
      </c>
      <c r="I26" s="12">
        <f t="shared" si="3"/>
        <v>399</v>
      </c>
      <c r="J26" s="3">
        <v>0</v>
      </c>
      <c r="K26" s="24">
        <f t="shared" si="5"/>
        <v>0</v>
      </c>
      <c r="L26" s="3">
        <v>0</v>
      </c>
      <c r="M26" s="3">
        <v>0</v>
      </c>
      <c r="N26" s="3">
        <v>0</v>
      </c>
      <c r="O26" s="3">
        <v>0</v>
      </c>
      <c r="P26" s="3">
        <v>0</v>
      </c>
      <c r="Q26" s="3">
        <v>0</v>
      </c>
      <c r="R26" s="3">
        <v>0</v>
      </c>
      <c r="S26" s="3">
        <v>0</v>
      </c>
      <c r="T26" s="2" t="s">
        <v>24</v>
      </c>
      <c r="U26" s="2" t="s">
        <v>24</v>
      </c>
      <c r="V26" s="92">
        <f t="shared" si="4"/>
        <v>399</v>
      </c>
    </row>
    <row r="27" spans="4:22" ht="17">
      <c r="D27" s="3">
        <v>8</v>
      </c>
      <c r="E27" s="5">
        <f t="shared" ca="1" si="0"/>
        <v>46273</v>
      </c>
      <c r="F27" s="22">
        <f t="shared" si="1"/>
        <v>21</v>
      </c>
      <c r="G27" s="12">
        <f t="shared" si="6"/>
        <v>399</v>
      </c>
      <c r="H27" s="12">
        <f t="shared" si="2"/>
        <v>0</v>
      </c>
      <c r="I27" s="12">
        <f t="shared" si="3"/>
        <v>399</v>
      </c>
      <c r="J27" s="3">
        <v>0</v>
      </c>
      <c r="K27" s="24">
        <f t="shared" si="5"/>
        <v>0</v>
      </c>
      <c r="L27" s="3">
        <v>0</v>
      </c>
      <c r="M27" s="3">
        <v>0</v>
      </c>
      <c r="N27" s="3">
        <v>0</v>
      </c>
      <c r="O27" s="3">
        <v>0</v>
      </c>
      <c r="P27" s="3">
        <v>0</v>
      </c>
      <c r="Q27" s="3">
        <v>0</v>
      </c>
      <c r="R27" s="3">
        <v>0</v>
      </c>
      <c r="S27" s="3">
        <v>0</v>
      </c>
      <c r="T27" s="2" t="s">
        <v>24</v>
      </c>
      <c r="U27" s="2" t="s">
        <v>24</v>
      </c>
      <c r="V27" s="92">
        <f t="shared" si="4"/>
        <v>399</v>
      </c>
    </row>
    <row r="28" spans="4:22" ht="17">
      <c r="D28" s="3">
        <v>9</v>
      </c>
      <c r="E28" s="5">
        <f t="shared" ca="1" si="0"/>
        <v>46294</v>
      </c>
      <c r="F28" s="22">
        <f t="shared" si="1"/>
        <v>21</v>
      </c>
      <c r="G28" s="12">
        <f t="shared" si="6"/>
        <v>399</v>
      </c>
      <c r="H28" s="12">
        <f t="shared" si="2"/>
        <v>0</v>
      </c>
      <c r="I28" s="12">
        <f t="shared" si="3"/>
        <v>399</v>
      </c>
      <c r="J28" s="3">
        <v>0</v>
      </c>
      <c r="K28" s="24">
        <f t="shared" si="5"/>
        <v>0</v>
      </c>
      <c r="L28" s="3">
        <v>0</v>
      </c>
      <c r="M28" s="3">
        <v>0</v>
      </c>
      <c r="N28" s="3">
        <v>0</v>
      </c>
      <c r="O28" s="3">
        <v>0</v>
      </c>
      <c r="P28" s="3">
        <v>0</v>
      </c>
      <c r="Q28" s="3">
        <v>0</v>
      </c>
      <c r="R28" s="3">
        <v>0</v>
      </c>
      <c r="S28" s="3">
        <v>0</v>
      </c>
      <c r="T28" s="2" t="s">
        <v>24</v>
      </c>
      <c r="U28" s="2" t="s">
        <v>24</v>
      </c>
      <c r="V28" s="92">
        <f t="shared" si="4"/>
        <v>399</v>
      </c>
    </row>
    <row r="29" spans="4:22" ht="17">
      <c r="D29" s="3">
        <v>10</v>
      </c>
      <c r="E29" s="5">
        <f t="shared" ca="1" si="0"/>
        <v>46315</v>
      </c>
      <c r="F29" s="22">
        <f t="shared" si="1"/>
        <v>21</v>
      </c>
      <c r="G29" s="12">
        <f t="shared" si="6"/>
        <v>399</v>
      </c>
      <c r="H29" s="12">
        <f t="shared" si="2"/>
        <v>0</v>
      </c>
      <c r="I29" s="12">
        <f t="shared" si="3"/>
        <v>399</v>
      </c>
      <c r="J29" s="3">
        <v>0</v>
      </c>
      <c r="K29" s="24">
        <f t="shared" si="5"/>
        <v>0</v>
      </c>
      <c r="L29" s="3">
        <v>0</v>
      </c>
      <c r="M29" s="3">
        <v>0</v>
      </c>
      <c r="N29" s="3">
        <v>0</v>
      </c>
      <c r="O29" s="3">
        <v>0</v>
      </c>
      <c r="P29" s="3">
        <v>0</v>
      </c>
      <c r="Q29" s="3">
        <v>0</v>
      </c>
      <c r="R29" s="3">
        <v>0</v>
      </c>
      <c r="S29" s="3">
        <v>0</v>
      </c>
      <c r="T29" s="2" t="s">
        <v>24</v>
      </c>
      <c r="U29" s="2" t="s">
        <v>24</v>
      </c>
      <c r="V29" s="92">
        <f t="shared" si="4"/>
        <v>399</v>
      </c>
    </row>
    <row r="30" spans="4:22" ht="17">
      <c r="D30" s="3">
        <v>11</v>
      </c>
      <c r="E30" s="5">
        <f t="shared" ca="1" si="0"/>
        <v>46336</v>
      </c>
      <c r="F30" s="22">
        <f t="shared" si="1"/>
        <v>21</v>
      </c>
      <c r="G30" s="12">
        <f t="shared" si="6"/>
        <v>399</v>
      </c>
      <c r="H30" s="12">
        <f t="shared" si="2"/>
        <v>0</v>
      </c>
      <c r="I30" s="12">
        <f t="shared" si="3"/>
        <v>399</v>
      </c>
      <c r="J30" s="3">
        <v>0</v>
      </c>
      <c r="K30" s="24">
        <f t="shared" si="5"/>
        <v>0</v>
      </c>
      <c r="L30" s="3">
        <v>0</v>
      </c>
      <c r="M30" s="3">
        <v>0</v>
      </c>
      <c r="N30" s="3">
        <v>0</v>
      </c>
      <c r="O30" s="3">
        <v>0</v>
      </c>
      <c r="P30" s="3">
        <v>0</v>
      </c>
      <c r="Q30" s="3">
        <v>0</v>
      </c>
      <c r="R30" s="3">
        <v>0</v>
      </c>
      <c r="S30" s="3">
        <v>0</v>
      </c>
      <c r="T30" s="2" t="s">
        <v>24</v>
      </c>
      <c r="U30" s="2" t="s">
        <v>24</v>
      </c>
      <c r="V30" s="92">
        <f t="shared" si="4"/>
        <v>399</v>
      </c>
    </row>
    <row r="31" spans="4:22" ht="17">
      <c r="D31" s="3">
        <v>12</v>
      </c>
      <c r="E31" s="5">
        <f t="shared" ca="1" si="0"/>
        <v>46357</v>
      </c>
      <c r="F31" s="22">
        <f t="shared" si="1"/>
        <v>21</v>
      </c>
      <c r="G31" s="12">
        <f t="shared" si="6"/>
        <v>399</v>
      </c>
      <c r="H31" s="12">
        <f t="shared" si="2"/>
        <v>0</v>
      </c>
      <c r="I31" s="12">
        <f t="shared" si="3"/>
        <v>399</v>
      </c>
      <c r="J31" s="3">
        <v>0</v>
      </c>
      <c r="K31" s="24">
        <f t="shared" si="5"/>
        <v>0</v>
      </c>
      <c r="L31" s="3">
        <v>0</v>
      </c>
      <c r="M31" s="3">
        <v>0</v>
      </c>
      <c r="N31" s="3">
        <v>0</v>
      </c>
      <c r="O31" s="3">
        <v>0</v>
      </c>
      <c r="P31" s="3">
        <v>0</v>
      </c>
      <c r="Q31" s="3">
        <v>0</v>
      </c>
      <c r="R31" s="3">
        <v>0</v>
      </c>
      <c r="S31" s="3">
        <v>0</v>
      </c>
      <c r="T31" s="2" t="s">
        <v>24</v>
      </c>
      <c r="U31" s="2" t="s">
        <v>24</v>
      </c>
      <c r="V31" s="92">
        <f t="shared" si="4"/>
        <v>399</v>
      </c>
    </row>
    <row r="32" spans="4:22" ht="17">
      <c r="D32" s="3">
        <v>13</v>
      </c>
      <c r="E32" s="5">
        <f t="shared" ca="1" si="0"/>
        <v>46378</v>
      </c>
      <c r="F32" s="22">
        <f t="shared" si="1"/>
        <v>21</v>
      </c>
      <c r="G32" s="12">
        <f t="shared" si="6"/>
        <v>399</v>
      </c>
      <c r="H32" s="12">
        <f t="shared" si="2"/>
        <v>0</v>
      </c>
      <c r="I32" s="12">
        <f t="shared" si="3"/>
        <v>399</v>
      </c>
      <c r="J32" s="3">
        <v>0</v>
      </c>
      <c r="K32" s="24">
        <f t="shared" si="5"/>
        <v>0</v>
      </c>
      <c r="L32" s="3">
        <v>0</v>
      </c>
      <c r="M32" s="3">
        <v>0</v>
      </c>
      <c r="N32" s="3">
        <v>0</v>
      </c>
      <c r="O32" s="3">
        <v>0</v>
      </c>
      <c r="P32" s="3">
        <v>0</v>
      </c>
      <c r="Q32" s="3">
        <v>0</v>
      </c>
      <c r="R32" s="3">
        <v>0</v>
      </c>
      <c r="S32" s="3">
        <v>0</v>
      </c>
      <c r="T32" s="2" t="s">
        <v>24</v>
      </c>
      <c r="U32" s="2" t="s">
        <v>24</v>
      </c>
      <c r="V32" s="92">
        <f t="shared" si="4"/>
        <v>399</v>
      </c>
    </row>
    <row r="33" spans="4:22" ht="17">
      <c r="D33" s="3">
        <v>14</v>
      </c>
      <c r="E33" s="5">
        <f t="shared" ca="1" si="0"/>
        <v>46399</v>
      </c>
      <c r="F33" s="22">
        <f t="shared" si="1"/>
        <v>21</v>
      </c>
      <c r="G33" s="12">
        <f t="shared" si="6"/>
        <v>399</v>
      </c>
      <c r="H33" s="12">
        <f t="shared" si="2"/>
        <v>0</v>
      </c>
      <c r="I33" s="12">
        <f t="shared" si="3"/>
        <v>399</v>
      </c>
      <c r="J33" s="3">
        <v>0</v>
      </c>
      <c r="K33" s="24">
        <f t="shared" si="5"/>
        <v>0</v>
      </c>
      <c r="L33" s="3">
        <v>0</v>
      </c>
      <c r="M33" s="3">
        <v>0</v>
      </c>
      <c r="N33" s="3">
        <v>0</v>
      </c>
      <c r="O33" s="3">
        <v>0</v>
      </c>
      <c r="P33" s="3">
        <v>0</v>
      </c>
      <c r="Q33" s="3">
        <v>0</v>
      </c>
      <c r="R33" s="3">
        <v>0</v>
      </c>
      <c r="S33" s="3">
        <v>0</v>
      </c>
      <c r="T33" s="2" t="s">
        <v>24</v>
      </c>
      <c r="U33" s="2" t="s">
        <v>24</v>
      </c>
      <c r="V33" s="92">
        <f t="shared" si="4"/>
        <v>399</v>
      </c>
    </row>
    <row r="34" spans="4:22" ht="17">
      <c r="D34" s="3">
        <v>15</v>
      </c>
      <c r="E34" s="5">
        <f t="shared" ca="1" si="0"/>
        <v>46420</v>
      </c>
      <c r="F34" s="22">
        <f t="shared" si="1"/>
        <v>21</v>
      </c>
      <c r="G34" s="12">
        <f t="shared" si="6"/>
        <v>399</v>
      </c>
      <c r="H34" s="12">
        <f t="shared" si="2"/>
        <v>0</v>
      </c>
      <c r="I34" s="12">
        <f t="shared" si="3"/>
        <v>399</v>
      </c>
      <c r="J34" s="3">
        <v>0</v>
      </c>
      <c r="K34" s="24">
        <f t="shared" si="5"/>
        <v>0</v>
      </c>
      <c r="L34" s="3">
        <v>0</v>
      </c>
      <c r="M34" s="3">
        <v>0</v>
      </c>
      <c r="N34" s="3">
        <v>0</v>
      </c>
      <c r="O34" s="3">
        <v>0</v>
      </c>
      <c r="P34" s="3">
        <v>0</v>
      </c>
      <c r="Q34" s="3">
        <v>0</v>
      </c>
      <c r="R34" s="3">
        <v>0</v>
      </c>
      <c r="S34" s="3">
        <v>0</v>
      </c>
      <c r="T34" s="2" t="s">
        <v>24</v>
      </c>
      <c r="U34" s="2" t="s">
        <v>24</v>
      </c>
      <c r="V34" s="92">
        <f t="shared" si="4"/>
        <v>399</v>
      </c>
    </row>
    <row r="35" spans="4:22" ht="17">
      <c r="D35" s="3">
        <v>16</v>
      </c>
      <c r="E35" s="5">
        <f t="shared" ca="1" si="0"/>
        <v>46441</v>
      </c>
      <c r="F35" s="22">
        <f t="shared" si="1"/>
        <v>21</v>
      </c>
      <c r="G35" s="12">
        <f t="shared" si="6"/>
        <v>399</v>
      </c>
      <c r="H35" s="12">
        <f t="shared" si="2"/>
        <v>0</v>
      </c>
      <c r="I35" s="12">
        <f t="shared" si="3"/>
        <v>399</v>
      </c>
      <c r="J35" s="3">
        <v>0</v>
      </c>
      <c r="K35" s="24">
        <f t="shared" si="5"/>
        <v>0</v>
      </c>
      <c r="L35" s="3">
        <v>0</v>
      </c>
      <c r="M35" s="3">
        <v>0</v>
      </c>
      <c r="N35" s="3">
        <v>0</v>
      </c>
      <c r="O35" s="3">
        <v>0</v>
      </c>
      <c r="P35" s="3">
        <v>0</v>
      </c>
      <c r="Q35" s="3">
        <v>0</v>
      </c>
      <c r="R35" s="3">
        <v>0</v>
      </c>
      <c r="S35" s="3">
        <v>0</v>
      </c>
      <c r="T35" s="2" t="s">
        <v>24</v>
      </c>
      <c r="U35" s="2" t="s">
        <v>24</v>
      </c>
      <c r="V35" s="92">
        <f t="shared" si="4"/>
        <v>399</v>
      </c>
    </row>
    <row r="36" spans="4:22" ht="17">
      <c r="D36" s="3">
        <v>17</v>
      </c>
      <c r="E36" s="5">
        <f t="shared" ca="1" si="0"/>
        <v>46463</v>
      </c>
      <c r="F36" s="22">
        <f t="shared" si="1"/>
        <v>21</v>
      </c>
      <c r="G36" s="12">
        <f t="shared" si="6"/>
        <v>2399</v>
      </c>
      <c r="H36" s="12">
        <f t="shared" si="2"/>
        <v>2000</v>
      </c>
      <c r="I36" s="12">
        <f t="shared" si="3"/>
        <v>399</v>
      </c>
      <c r="J36" s="3">
        <v>0</v>
      </c>
      <c r="K36" s="24">
        <f t="shared" si="5"/>
        <v>300</v>
      </c>
      <c r="L36" s="3">
        <v>0</v>
      </c>
      <c r="M36" s="3">
        <v>0</v>
      </c>
      <c r="N36" s="3">
        <v>0</v>
      </c>
      <c r="O36" s="3">
        <v>0</v>
      </c>
      <c r="P36" s="3">
        <v>0</v>
      </c>
      <c r="Q36" s="3">
        <v>0</v>
      </c>
      <c r="R36" s="3">
        <v>0</v>
      </c>
      <c r="S36" s="3">
        <v>0</v>
      </c>
      <c r="T36" s="2" t="s">
        <v>24</v>
      </c>
      <c r="U36" s="2" t="s">
        <v>24</v>
      </c>
      <c r="V36" s="92">
        <f t="shared" si="4"/>
        <v>2699</v>
      </c>
    </row>
    <row r="37" spans="4:22" ht="17">
      <c r="D37" s="3">
        <v>18</v>
      </c>
      <c r="E37" s="5">
        <f t="shared" si="0"/>
        <v>0</v>
      </c>
      <c r="F37" s="22">
        <f t="shared" si="1"/>
        <v>0</v>
      </c>
      <c r="G37" s="12">
        <f t="shared" si="6"/>
        <v>0</v>
      </c>
      <c r="H37" s="12">
        <f t="shared" si="2"/>
        <v>0</v>
      </c>
      <c r="I37" s="12">
        <f t="shared" si="3"/>
        <v>0</v>
      </c>
      <c r="J37" s="3">
        <v>0</v>
      </c>
      <c r="K37" s="12">
        <f t="shared" si="5"/>
        <v>0</v>
      </c>
      <c r="L37" s="3">
        <v>0</v>
      </c>
      <c r="M37" s="3">
        <v>0</v>
      </c>
      <c r="N37" s="3">
        <v>0</v>
      </c>
      <c r="O37" s="3">
        <v>0</v>
      </c>
      <c r="P37" s="3">
        <v>0</v>
      </c>
      <c r="Q37" s="3">
        <v>0</v>
      </c>
      <c r="R37" s="3">
        <v>0</v>
      </c>
      <c r="S37" s="3">
        <v>0</v>
      </c>
      <c r="T37" s="2" t="s">
        <v>24</v>
      </c>
      <c r="U37" s="2" t="s">
        <v>24</v>
      </c>
      <c r="V37" s="92">
        <f t="shared" si="4"/>
        <v>0</v>
      </c>
    </row>
    <row r="38" spans="4:22" ht="17">
      <c r="D38" s="3">
        <v>19</v>
      </c>
      <c r="E38" s="5">
        <f t="shared" si="0"/>
        <v>0</v>
      </c>
      <c r="F38" s="22">
        <f t="shared" si="1"/>
        <v>0</v>
      </c>
      <c r="G38" s="12">
        <f t="shared" si="6"/>
        <v>0</v>
      </c>
      <c r="H38" s="12">
        <f t="shared" si="2"/>
        <v>0</v>
      </c>
      <c r="I38" s="12">
        <f t="shared" si="3"/>
        <v>0</v>
      </c>
      <c r="J38" s="3">
        <v>0</v>
      </c>
      <c r="K38" s="24">
        <f t="shared" si="5"/>
        <v>0</v>
      </c>
      <c r="L38" s="3">
        <v>0</v>
      </c>
      <c r="M38" s="3">
        <v>0</v>
      </c>
      <c r="N38" s="3">
        <v>0</v>
      </c>
      <c r="O38" s="3">
        <v>0</v>
      </c>
      <c r="P38" s="3">
        <v>0</v>
      </c>
      <c r="Q38" s="3">
        <v>0</v>
      </c>
      <c r="R38" s="3">
        <v>0</v>
      </c>
      <c r="S38" s="3">
        <v>0</v>
      </c>
      <c r="T38" s="2" t="s">
        <v>24</v>
      </c>
      <c r="U38" s="2" t="s">
        <v>24</v>
      </c>
      <c r="V38" s="92">
        <f t="shared" si="4"/>
        <v>0</v>
      </c>
    </row>
    <row r="39" spans="4:22" ht="17">
      <c r="D39" s="3">
        <v>20</v>
      </c>
      <c r="E39" s="5">
        <f t="shared" si="0"/>
        <v>0</v>
      </c>
      <c r="F39" s="22">
        <f t="shared" si="1"/>
        <v>0</v>
      </c>
      <c r="G39" s="12">
        <f t="shared" si="6"/>
        <v>0</v>
      </c>
      <c r="H39" s="12">
        <f t="shared" si="2"/>
        <v>0</v>
      </c>
      <c r="I39" s="12">
        <f t="shared" si="3"/>
        <v>0</v>
      </c>
      <c r="J39" s="3">
        <v>0</v>
      </c>
      <c r="K39" s="24">
        <f t="shared" si="5"/>
        <v>0</v>
      </c>
      <c r="L39" s="3">
        <v>0</v>
      </c>
      <c r="M39" s="3">
        <v>0</v>
      </c>
      <c r="N39" s="3">
        <v>0</v>
      </c>
      <c r="O39" s="3">
        <v>0</v>
      </c>
      <c r="P39" s="3">
        <v>0</v>
      </c>
      <c r="Q39" s="3">
        <v>0</v>
      </c>
      <c r="R39" s="3">
        <v>0</v>
      </c>
      <c r="S39" s="3">
        <v>0</v>
      </c>
      <c r="T39" s="2" t="s">
        <v>24</v>
      </c>
      <c r="U39" s="2" t="s">
        <v>24</v>
      </c>
      <c r="V39" s="92">
        <f t="shared" si="4"/>
        <v>0</v>
      </c>
    </row>
    <row r="40" spans="4:22" ht="17">
      <c r="D40" s="3">
        <v>21</v>
      </c>
      <c r="E40" s="5">
        <f t="shared" si="0"/>
        <v>0</v>
      </c>
      <c r="F40" s="22">
        <f t="shared" si="1"/>
        <v>0</v>
      </c>
      <c r="G40" s="12">
        <f t="shared" si="6"/>
        <v>0</v>
      </c>
      <c r="H40" s="12">
        <f t="shared" si="2"/>
        <v>0</v>
      </c>
      <c r="I40" s="12">
        <f t="shared" si="3"/>
        <v>0</v>
      </c>
      <c r="J40" s="3">
        <v>0</v>
      </c>
      <c r="K40" s="24">
        <f t="shared" si="5"/>
        <v>0</v>
      </c>
      <c r="L40" s="3">
        <v>0</v>
      </c>
      <c r="M40" s="3">
        <v>0</v>
      </c>
      <c r="N40" s="3">
        <v>0</v>
      </c>
      <c r="O40" s="3">
        <v>0</v>
      </c>
      <c r="P40" s="3">
        <v>0</v>
      </c>
      <c r="Q40" s="3">
        <v>0</v>
      </c>
      <c r="R40" s="3">
        <v>0</v>
      </c>
      <c r="S40" s="3">
        <v>0</v>
      </c>
      <c r="T40" s="2" t="s">
        <v>24</v>
      </c>
      <c r="U40" s="2" t="s">
        <v>24</v>
      </c>
      <c r="V40" s="92">
        <f t="shared" si="4"/>
        <v>0</v>
      </c>
    </row>
    <row r="41" spans="4:22" ht="17">
      <c r="D41" s="3">
        <v>22</v>
      </c>
      <c r="E41" s="5">
        <f t="shared" si="0"/>
        <v>0</v>
      </c>
      <c r="F41" s="22">
        <f t="shared" si="1"/>
        <v>0</v>
      </c>
      <c r="G41" s="12">
        <f t="shared" si="6"/>
        <v>0</v>
      </c>
      <c r="H41" s="12">
        <f t="shared" si="2"/>
        <v>0</v>
      </c>
      <c r="I41" s="12">
        <f t="shared" si="3"/>
        <v>0</v>
      </c>
      <c r="J41" s="3">
        <v>0</v>
      </c>
      <c r="K41" s="24">
        <f t="shared" si="5"/>
        <v>0</v>
      </c>
      <c r="L41" s="3">
        <v>0</v>
      </c>
      <c r="M41" s="3">
        <v>0</v>
      </c>
      <c r="N41" s="3">
        <v>0</v>
      </c>
      <c r="O41" s="3">
        <v>0</v>
      </c>
      <c r="P41" s="3">
        <v>0</v>
      </c>
      <c r="Q41" s="3">
        <v>0</v>
      </c>
      <c r="R41" s="3">
        <v>0</v>
      </c>
      <c r="S41" s="3">
        <v>0</v>
      </c>
      <c r="T41" s="2" t="s">
        <v>24</v>
      </c>
      <c r="U41" s="2" t="s">
        <v>24</v>
      </c>
      <c r="V41" s="92">
        <f t="shared" si="4"/>
        <v>0</v>
      </c>
    </row>
    <row r="42" spans="4:22" ht="17">
      <c r="D42" s="3">
        <v>23</v>
      </c>
      <c r="E42" s="5">
        <f t="shared" si="0"/>
        <v>0</v>
      </c>
      <c r="F42" s="22">
        <f t="shared" si="1"/>
        <v>0</v>
      </c>
      <c r="G42" s="12">
        <f t="shared" si="6"/>
        <v>0</v>
      </c>
      <c r="H42" s="12">
        <f t="shared" si="2"/>
        <v>0</v>
      </c>
      <c r="I42" s="12">
        <f t="shared" si="3"/>
        <v>0</v>
      </c>
      <c r="J42" s="3">
        <v>0</v>
      </c>
      <c r="K42" s="24">
        <f t="shared" si="5"/>
        <v>0</v>
      </c>
      <c r="L42" s="3">
        <v>0</v>
      </c>
      <c r="M42" s="3">
        <v>0</v>
      </c>
      <c r="N42" s="3">
        <v>0</v>
      </c>
      <c r="O42" s="3">
        <v>0</v>
      </c>
      <c r="P42" s="3">
        <v>0</v>
      </c>
      <c r="Q42" s="3">
        <v>0</v>
      </c>
      <c r="R42" s="3">
        <v>0</v>
      </c>
      <c r="S42" s="3">
        <v>0</v>
      </c>
      <c r="T42" s="2" t="s">
        <v>24</v>
      </c>
      <c r="U42" s="2" t="s">
        <v>24</v>
      </c>
      <c r="V42" s="92">
        <f t="shared" si="4"/>
        <v>0</v>
      </c>
    </row>
    <row r="43" spans="4:22" ht="17">
      <c r="D43" s="3">
        <v>24</v>
      </c>
      <c r="E43" s="5">
        <f t="shared" si="0"/>
        <v>0</v>
      </c>
      <c r="F43" s="22">
        <f t="shared" si="1"/>
        <v>0</v>
      </c>
      <c r="G43" s="12">
        <f t="shared" si="6"/>
        <v>0</v>
      </c>
      <c r="H43" s="12">
        <f t="shared" si="2"/>
        <v>0</v>
      </c>
      <c r="I43" s="12">
        <f t="shared" si="3"/>
        <v>0</v>
      </c>
      <c r="J43" s="3">
        <v>0</v>
      </c>
      <c r="K43" s="24">
        <f t="shared" si="5"/>
        <v>0</v>
      </c>
      <c r="L43" s="3">
        <v>0</v>
      </c>
      <c r="M43" s="3">
        <v>0</v>
      </c>
      <c r="N43" s="3">
        <v>0</v>
      </c>
      <c r="O43" s="3">
        <v>0</v>
      </c>
      <c r="P43" s="3">
        <v>0</v>
      </c>
      <c r="Q43" s="3">
        <v>0</v>
      </c>
      <c r="R43" s="3">
        <v>0</v>
      </c>
      <c r="S43" s="3">
        <v>0</v>
      </c>
      <c r="T43" s="2" t="s">
        <v>24</v>
      </c>
      <c r="U43" s="2" t="s">
        <v>24</v>
      </c>
      <c r="V43" s="92">
        <f t="shared" si="4"/>
        <v>0</v>
      </c>
    </row>
    <row r="44" spans="4:22" ht="17">
      <c r="D44" s="3">
        <v>25</v>
      </c>
      <c r="E44" s="5">
        <f t="shared" si="0"/>
        <v>0</v>
      </c>
      <c r="F44" s="22">
        <f t="shared" si="1"/>
        <v>0</v>
      </c>
      <c r="G44" s="12">
        <f t="shared" si="6"/>
        <v>0</v>
      </c>
      <c r="H44" s="12">
        <f t="shared" si="2"/>
        <v>0</v>
      </c>
      <c r="I44" s="12">
        <f t="shared" si="3"/>
        <v>0</v>
      </c>
      <c r="J44" s="3">
        <v>0</v>
      </c>
      <c r="K44" s="24">
        <f t="shared" si="5"/>
        <v>0</v>
      </c>
      <c r="L44" s="3">
        <v>0</v>
      </c>
      <c r="M44" s="3">
        <v>0</v>
      </c>
      <c r="N44" s="3">
        <v>0</v>
      </c>
      <c r="O44" s="3">
        <v>0</v>
      </c>
      <c r="P44" s="3">
        <v>0</v>
      </c>
      <c r="Q44" s="3">
        <v>0</v>
      </c>
      <c r="R44" s="3">
        <v>0</v>
      </c>
      <c r="S44" s="3">
        <v>0</v>
      </c>
      <c r="T44" s="2" t="s">
        <v>24</v>
      </c>
      <c r="U44" s="2" t="s">
        <v>24</v>
      </c>
      <c r="V44" s="92">
        <f t="shared" si="4"/>
        <v>0</v>
      </c>
    </row>
    <row r="45" spans="4:22" ht="17">
      <c r="D45" s="3">
        <v>26</v>
      </c>
      <c r="E45" s="5">
        <f t="shared" si="0"/>
        <v>0</v>
      </c>
      <c r="F45" s="22">
        <f t="shared" si="1"/>
        <v>0</v>
      </c>
      <c r="G45" s="12">
        <f t="shared" si="6"/>
        <v>0</v>
      </c>
      <c r="H45" s="12">
        <f t="shared" si="2"/>
        <v>0</v>
      </c>
      <c r="I45" s="12">
        <f t="shared" si="3"/>
        <v>0</v>
      </c>
      <c r="J45" s="3">
        <v>0</v>
      </c>
      <c r="K45" s="24">
        <f t="shared" si="5"/>
        <v>0</v>
      </c>
      <c r="L45" s="3">
        <v>0</v>
      </c>
      <c r="M45" s="3">
        <v>0</v>
      </c>
      <c r="N45" s="3">
        <v>0</v>
      </c>
      <c r="O45" s="3">
        <v>0</v>
      </c>
      <c r="P45" s="3">
        <v>0</v>
      </c>
      <c r="Q45" s="3">
        <v>0</v>
      </c>
      <c r="R45" s="3">
        <v>0</v>
      </c>
      <c r="S45" s="3">
        <v>0</v>
      </c>
      <c r="T45" s="2" t="s">
        <v>24</v>
      </c>
      <c r="U45" s="2" t="s">
        <v>24</v>
      </c>
      <c r="V45" s="92">
        <f t="shared" si="4"/>
        <v>0</v>
      </c>
    </row>
    <row r="46" spans="4:22" ht="17">
      <c r="D46" s="3">
        <v>27</v>
      </c>
      <c r="E46" s="5">
        <f t="shared" si="0"/>
        <v>0</v>
      </c>
      <c r="F46" s="22">
        <f t="shared" si="1"/>
        <v>0</v>
      </c>
      <c r="G46" s="12">
        <f t="shared" si="6"/>
        <v>0</v>
      </c>
      <c r="H46" s="12">
        <f t="shared" si="2"/>
        <v>0</v>
      </c>
      <c r="I46" s="12">
        <f t="shared" si="3"/>
        <v>0</v>
      </c>
      <c r="J46" s="3">
        <v>0</v>
      </c>
      <c r="K46" s="24">
        <f t="shared" si="5"/>
        <v>0</v>
      </c>
      <c r="L46" s="3">
        <v>0</v>
      </c>
      <c r="M46" s="3">
        <v>0</v>
      </c>
      <c r="N46" s="3">
        <v>0</v>
      </c>
      <c r="O46" s="3">
        <v>0</v>
      </c>
      <c r="P46" s="3">
        <v>0</v>
      </c>
      <c r="Q46" s="3">
        <v>0</v>
      </c>
      <c r="R46" s="3">
        <v>0</v>
      </c>
      <c r="S46" s="3">
        <v>0</v>
      </c>
      <c r="T46" s="2" t="s">
        <v>24</v>
      </c>
      <c r="U46" s="2" t="s">
        <v>24</v>
      </c>
      <c r="V46" s="92">
        <f t="shared" si="4"/>
        <v>0</v>
      </c>
    </row>
    <row r="47" spans="4:22" ht="17">
      <c r="D47" s="3">
        <v>28</v>
      </c>
      <c r="E47" s="5">
        <f t="shared" si="0"/>
        <v>0</v>
      </c>
      <c r="F47" s="22">
        <f t="shared" si="1"/>
        <v>0</v>
      </c>
      <c r="G47" s="12">
        <f t="shared" si="6"/>
        <v>0</v>
      </c>
      <c r="H47" s="12">
        <f t="shared" si="2"/>
        <v>0</v>
      </c>
      <c r="I47" s="12">
        <f t="shared" si="3"/>
        <v>0</v>
      </c>
      <c r="J47" s="3">
        <v>0</v>
      </c>
      <c r="K47" s="24">
        <f t="shared" si="5"/>
        <v>0</v>
      </c>
      <c r="L47" s="3">
        <v>0</v>
      </c>
      <c r="M47" s="3">
        <v>0</v>
      </c>
      <c r="N47" s="3">
        <v>0</v>
      </c>
      <c r="O47" s="3">
        <v>0</v>
      </c>
      <c r="P47" s="3">
        <v>0</v>
      </c>
      <c r="Q47" s="3">
        <v>0</v>
      </c>
      <c r="R47" s="3">
        <v>0</v>
      </c>
      <c r="S47" s="3">
        <v>0</v>
      </c>
      <c r="T47" s="2" t="s">
        <v>24</v>
      </c>
      <c r="U47" s="2" t="s">
        <v>24</v>
      </c>
      <c r="V47" s="92">
        <f t="shared" si="4"/>
        <v>0</v>
      </c>
    </row>
    <row r="48" spans="4:22" ht="17">
      <c r="D48" s="3">
        <v>29</v>
      </c>
      <c r="E48" s="5">
        <f t="shared" si="0"/>
        <v>0</v>
      </c>
      <c r="F48" s="22">
        <f t="shared" si="1"/>
        <v>0</v>
      </c>
      <c r="G48" s="12">
        <f t="shared" si="6"/>
        <v>0</v>
      </c>
      <c r="H48" s="12">
        <f t="shared" si="2"/>
        <v>0</v>
      </c>
      <c r="I48" s="12">
        <f t="shared" si="3"/>
        <v>0</v>
      </c>
      <c r="J48" s="3">
        <v>0</v>
      </c>
      <c r="K48" s="24">
        <f t="shared" si="5"/>
        <v>0</v>
      </c>
      <c r="L48" s="3">
        <v>0</v>
      </c>
      <c r="M48" s="3">
        <v>0</v>
      </c>
      <c r="N48" s="3">
        <v>0</v>
      </c>
      <c r="O48" s="3">
        <v>0</v>
      </c>
      <c r="P48" s="3">
        <v>0</v>
      </c>
      <c r="Q48" s="3">
        <v>0</v>
      </c>
      <c r="R48" s="3">
        <v>0</v>
      </c>
      <c r="S48" s="3">
        <v>0</v>
      </c>
      <c r="T48" s="2" t="s">
        <v>24</v>
      </c>
      <c r="U48" s="2" t="s">
        <v>24</v>
      </c>
      <c r="V48" s="92">
        <f t="shared" si="4"/>
        <v>0</v>
      </c>
    </row>
    <row r="49" spans="4:22" ht="17">
      <c r="D49" s="3">
        <v>30</v>
      </c>
      <c r="E49" s="5">
        <f t="shared" si="0"/>
        <v>0</v>
      </c>
      <c r="F49" s="22">
        <f t="shared" si="1"/>
        <v>0</v>
      </c>
      <c r="G49" s="12">
        <f t="shared" si="6"/>
        <v>0</v>
      </c>
      <c r="H49" s="12">
        <f t="shared" si="2"/>
        <v>0</v>
      </c>
      <c r="I49" s="12">
        <f t="shared" si="3"/>
        <v>0</v>
      </c>
      <c r="J49" s="3">
        <v>0</v>
      </c>
      <c r="K49" s="24">
        <f t="shared" si="5"/>
        <v>0</v>
      </c>
      <c r="L49" s="3">
        <v>0</v>
      </c>
      <c r="M49" s="3">
        <v>0</v>
      </c>
      <c r="N49" s="3">
        <v>0</v>
      </c>
      <c r="O49" s="3">
        <v>0</v>
      </c>
      <c r="P49" s="3">
        <v>0</v>
      </c>
      <c r="Q49" s="3">
        <v>0</v>
      </c>
      <c r="R49" s="3">
        <v>0</v>
      </c>
      <c r="S49" s="3">
        <v>0</v>
      </c>
      <c r="T49" s="2" t="s">
        <v>24</v>
      </c>
      <c r="U49" s="2" t="s">
        <v>24</v>
      </c>
      <c r="V49" s="92">
        <f t="shared" si="4"/>
        <v>0</v>
      </c>
    </row>
    <row r="50" spans="4:22" ht="17">
      <c r="D50" s="3">
        <v>31</v>
      </c>
      <c r="E50" s="5">
        <f t="shared" si="0"/>
        <v>0</v>
      </c>
      <c r="F50" s="22">
        <f t="shared" si="1"/>
        <v>0</v>
      </c>
      <c r="G50" s="12">
        <f t="shared" si="6"/>
        <v>0</v>
      </c>
      <c r="H50" s="12">
        <f t="shared" si="2"/>
        <v>0</v>
      </c>
      <c r="I50" s="12">
        <f t="shared" si="3"/>
        <v>0</v>
      </c>
      <c r="J50" s="3">
        <v>0</v>
      </c>
      <c r="K50" s="24">
        <f t="shared" si="5"/>
        <v>0</v>
      </c>
      <c r="L50" s="3">
        <v>0</v>
      </c>
      <c r="M50" s="3">
        <v>0</v>
      </c>
      <c r="N50" s="3">
        <v>0</v>
      </c>
      <c r="O50" s="3">
        <v>0</v>
      </c>
      <c r="P50" s="3">
        <v>0</v>
      </c>
      <c r="Q50" s="3">
        <v>0</v>
      </c>
      <c r="R50" s="3">
        <v>0</v>
      </c>
      <c r="S50" s="3">
        <v>0</v>
      </c>
      <c r="T50" s="2" t="s">
        <v>24</v>
      </c>
      <c r="U50" s="2" t="s">
        <v>24</v>
      </c>
      <c r="V50" s="92">
        <f t="shared" si="4"/>
        <v>0</v>
      </c>
    </row>
    <row r="51" spans="4:22" ht="17">
      <c r="D51" s="3">
        <v>32</v>
      </c>
      <c r="E51" s="5">
        <f t="shared" si="0"/>
        <v>0</v>
      </c>
      <c r="F51" s="22">
        <f t="shared" si="1"/>
        <v>0</v>
      </c>
      <c r="G51" s="12">
        <f t="shared" si="6"/>
        <v>0</v>
      </c>
      <c r="H51" s="12">
        <f t="shared" si="2"/>
        <v>0</v>
      </c>
      <c r="I51" s="12">
        <f t="shared" si="3"/>
        <v>0</v>
      </c>
      <c r="J51" s="3">
        <v>0</v>
      </c>
      <c r="K51" s="24">
        <f t="shared" si="5"/>
        <v>0</v>
      </c>
      <c r="L51" s="3">
        <v>0</v>
      </c>
      <c r="M51" s="3">
        <v>0</v>
      </c>
      <c r="N51" s="3">
        <v>0</v>
      </c>
      <c r="O51" s="3">
        <v>0</v>
      </c>
      <c r="P51" s="3">
        <v>0</v>
      </c>
      <c r="Q51" s="3">
        <v>0</v>
      </c>
      <c r="R51" s="3">
        <v>0</v>
      </c>
      <c r="S51" s="3">
        <v>0</v>
      </c>
      <c r="T51" s="2" t="s">
        <v>24</v>
      </c>
      <c r="U51" s="2" t="s">
        <v>24</v>
      </c>
      <c r="V51" s="92">
        <f t="shared" si="4"/>
        <v>0</v>
      </c>
    </row>
    <row r="52" spans="4:22" ht="17">
      <c r="D52" s="3">
        <v>33</v>
      </c>
      <c r="E52" s="5">
        <f t="shared" ref="E52:E83" si="7">IF(D52&gt;$B$7,,$E$19+$B$5*D52-IF(D52=$B$7,0,1))</f>
        <v>0</v>
      </c>
      <c r="F52" s="22">
        <f t="shared" ref="F52:F83" si="8">IF(D52&gt;$B$7,0,$B$5)</f>
        <v>0</v>
      </c>
      <c r="G52" s="12">
        <f t="shared" si="6"/>
        <v>0</v>
      </c>
      <c r="H52" s="12">
        <f t="shared" ref="H52:H83" si="9">IF(D52&gt;$B$7,0,IF(D52=$B$7,$B$2,0))</f>
        <v>0</v>
      </c>
      <c r="I52" s="12">
        <f t="shared" ref="I52:I83" si="10">IF(D52&gt;$B$7,0,ROUND(IF(D52=1,$B$3,$B$4)*$B$2/100,2)*$B$5)</f>
        <v>0</v>
      </c>
      <c r="J52" s="3">
        <v>0</v>
      </c>
      <c r="K52" s="24">
        <f t="shared" si="5"/>
        <v>0</v>
      </c>
      <c r="L52" s="3">
        <v>0</v>
      </c>
      <c r="M52" s="3">
        <v>0</v>
      </c>
      <c r="N52" s="3">
        <v>0</v>
      </c>
      <c r="O52" s="3">
        <v>0</v>
      </c>
      <c r="P52" s="3">
        <v>0</v>
      </c>
      <c r="Q52" s="3">
        <v>0</v>
      </c>
      <c r="R52" s="3">
        <v>0</v>
      </c>
      <c r="S52" s="3">
        <v>0</v>
      </c>
      <c r="T52" s="2" t="s">
        <v>24</v>
      </c>
      <c r="U52" s="2" t="s">
        <v>24</v>
      </c>
      <c r="V52" s="92">
        <f t="shared" si="4"/>
        <v>0</v>
      </c>
    </row>
    <row r="53" spans="4:22" ht="17">
      <c r="D53" s="3">
        <v>34</v>
      </c>
      <c r="E53" s="5">
        <f t="shared" si="7"/>
        <v>0</v>
      </c>
      <c r="F53" s="22">
        <f t="shared" si="8"/>
        <v>0</v>
      </c>
      <c r="G53" s="12">
        <f t="shared" si="6"/>
        <v>0</v>
      </c>
      <c r="H53" s="12">
        <f t="shared" si="9"/>
        <v>0</v>
      </c>
      <c r="I53" s="12">
        <f t="shared" si="10"/>
        <v>0</v>
      </c>
      <c r="J53" s="3">
        <v>0</v>
      </c>
      <c r="K53" s="24">
        <f t="shared" si="5"/>
        <v>0</v>
      </c>
      <c r="L53" s="3">
        <v>0</v>
      </c>
      <c r="M53" s="3">
        <v>0</v>
      </c>
      <c r="N53" s="3">
        <v>0</v>
      </c>
      <c r="O53" s="3">
        <v>0</v>
      </c>
      <c r="P53" s="3">
        <v>0</v>
      </c>
      <c r="Q53" s="3">
        <v>0</v>
      </c>
      <c r="R53" s="3">
        <v>0</v>
      </c>
      <c r="S53" s="3">
        <v>0</v>
      </c>
      <c r="T53" s="2" t="s">
        <v>24</v>
      </c>
      <c r="U53" s="2" t="s">
        <v>24</v>
      </c>
      <c r="V53" s="92">
        <f t="shared" si="4"/>
        <v>0</v>
      </c>
    </row>
    <row r="54" spans="4:22" ht="17">
      <c r="D54" s="3">
        <v>35</v>
      </c>
      <c r="E54" s="5">
        <f t="shared" si="7"/>
        <v>0</v>
      </c>
      <c r="F54" s="22">
        <f t="shared" si="8"/>
        <v>0</v>
      </c>
      <c r="G54" s="12">
        <f t="shared" si="6"/>
        <v>0</v>
      </c>
      <c r="H54" s="12">
        <f t="shared" si="9"/>
        <v>0</v>
      </c>
      <c r="I54" s="12">
        <f t="shared" si="10"/>
        <v>0</v>
      </c>
      <c r="J54" s="3">
        <v>0</v>
      </c>
      <c r="K54" s="24">
        <f t="shared" si="5"/>
        <v>0</v>
      </c>
      <c r="L54" s="3">
        <v>0</v>
      </c>
      <c r="M54" s="3">
        <v>0</v>
      </c>
      <c r="N54" s="3">
        <v>0</v>
      </c>
      <c r="O54" s="3">
        <v>0</v>
      </c>
      <c r="P54" s="3">
        <v>0</v>
      </c>
      <c r="Q54" s="3">
        <v>0</v>
      </c>
      <c r="R54" s="3">
        <v>0</v>
      </c>
      <c r="S54" s="3">
        <v>0</v>
      </c>
      <c r="T54" s="2" t="s">
        <v>24</v>
      </c>
      <c r="U54" s="2" t="s">
        <v>24</v>
      </c>
      <c r="V54" s="92">
        <f t="shared" si="4"/>
        <v>0</v>
      </c>
    </row>
    <row r="55" spans="4:22" ht="17">
      <c r="D55" s="3">
        <v>36</v>
      </c>
      <c r="E55" s="5">
        <f t="shared" si="7"/>
        <v>0</v>
      </c>
      <c r="F55" s="22">
        <f t="shared" si="8"/>
        <v>0</v>
      </c>
      <c r="G55" s="12">
        <f t="shared" si="6"/>
        <v>0</v>
      </c>
      <c r="H55" s="12">
        <f t="shared" si="9"/>
        <v>0</v>
      </c>
      <c r="I55" s="12">
        <f t="shared" si="10"/>
        <v>0</v>
      </c>
      <c r="J55" s="3">
        <v>0</v>
      </c>
      <c r="K55" s="24">
        <f t="shared" si="5"/>
        <v>0</v>
      </c>
      <c r="L55" s="3">
        <v>0</v>
      </c>
      <c r="M55" s="3">
        <v>0</v>
      </c>
      <c r="N55" s="3">
        <v>0</v>
      </c>
      <c r="O55" s="3">
        <v>0</v>
      </c>
      <c r="P55" s="3">
        <v>0</v>
      </c>
      <c r="Q55" s="3">
        <v>0</v>
      </c>
      <c r="R55" s="3">
        <v>0</v>
      </c>
      <c r="S55" s="3">
        <v>0</v>
      </c>
      <c r="T55" s="2" t="s">
        <v>24</v>
      </c>
      <c r="U55" s="2" t="s">
        <v>24</v>
      </c>
      <c r="V55" s="92">
        <f t="shared" si="4"/>
        <v>0</v>
      </c>
    </row>
    <row r="56" spans="4:22" ht="17">
      <c r="D56" s="3">
        <v>37</v>
      </c>
      <c r="E56" s="5">
        <f t="shared" si="7"/>
        <v>0</v>
      </c>
      <c r="F56" s="22">
        <f t="shared" si="8"/>
        <v>0</v>
      </c>
      <c r="G56" s="12">
        <f t="shared" si="6"/>
        <v>0</v>
      </c>
      <c r="H56" s="12">
        <f t="shared" si="9"/>
        <v>0</v>
      </c>
      <c r="I56" s="12">
        <f t="shared" si="10"/>
        <v>0</v>
      </c>
      <c r="J56" s="3">
        <v>0</v>
      </c>
      <c r="K56" s="24">
        <f t="shared" si="5"/>
        <v>0</v>
      </c>
      <c r="L56" s="3">
        <v>0</v>
      </c>
      <c r="M56" s="3">
        <v>0</v>
      </c>
      <c r="N56" s="3">
        <v>0</v>
      </c>
      <c r="O56" s="3">
        <v>0</v>
      </c>
      <c r="P56" s="3">
        <v>0</v>
      </c>
      <c r="Q56" s="3">
        <v>0</v>
      </c>
      <c r="R56" s="3">
        <v>0</v>
      </c>
      <c r="S56" s="3">
        <v>0</v>
      </c>
      <c r="T56" s="2" t="s">
        <v>24</v>
      </c>
      <c r="U56" s="2" t="s">
        <v>24</v>
      </c>
      <c r="V56" s="92">
        <f t="shared" si="4"/>
        <v>0</v>
      </c>
    </row>
    <row r="57" spans="4:22" ht="17">
      <c r="D57" s="3">
        <v>38</v>
      </c>
      <c r="E57" s="5">
        <f t="shared" si="7"/>
        <v>0</v>
      </c>
      <c r="F57" s="22">
        <f t="shared" si="8"/>
        <v>0</v>
      </c>
      <c r="G57" s="12">
        <f t="shared" si="6"/>
        <v>0</v>
      </c>
      <c r="H57" s="12">
        <f t="shared" si="9"/>
        <v>0</v>
      </c>
      <c r="I57" s="12">
        <f t="shared" si="10"/>
        <v>0</v>
      </c>
      <c r="J57" s="3">
        <v>0</v>
      </c>
      <c r="K57" s="24">
        <f t="shared" si="5"/>
        <v>0</v>
      </c>
      <c r="L57" s="3">
        <v>0</v>
      </c>
      <c r="M57" s="3">
        <v>0</v>
      </c>
      <c r="N57" s="3">
        <v>0</v>
      </c>
      <c r="O57" s="3">
        <v>0</v>
      </c>
      <c r="P57" s="3">
        <v>0</v>
      </c>
      <c r="Q57" s="3">
        <v>0</v>
      </c>
      <c r="R57" s="3">
        <v>0</v>
      </c>
      <c r="S57" s="3">
        <v>0</v>
      </c>
      <c r="T57" s="2" t="s">
        <v>24</v>
      </c>
      <c r="U57" s="2" t="s">
        <v>24</v>
      </c>
      <c r="V57" s="92">
        <f t="shared" si="4"/>
        <v>0</v>
      </c>
    </row>
    <row r="58" spans="4:22" ht="17">
      <c r="D58" s="3">
        <v>39</v>
      </c>
      <c r="E58" s="5">
        <f t="shared" si="7"/>
        <v>0</v>
      </c>
      <c r="F58" s="22">
        <f t="shared" si="8"/>
        <v>0</v>
      </c>
      <c r="G58" s="12">
        <f t="shared" si="6"/>
        <v>0</v>
      </c>
      <c r="H58" s="12">
        <f t="shared" si="9"/>
        <v>0</v>
      </c>
      <c r="I58" s="12">
        <f t="shared" si="10"/>
        <v>0</v>
      </c>
      <c r="J58" s="3">
        <v>0</v>
      </c>
      <c r="K58" s="24">
        <f t="shared" si="5"/>
        <v>0</v>
      </c>
      <c r="L58" s="3">
        <v>0</v>
      </c>
      <c r="M58" s="3">
        <v>0</v>
      </c>
      <c r="N58" s="3">
        <v>0</v>
      </c>
      <c r="O58" s="3">
        <v>0</v>
      </c>
      <c r="P58" s="3">
        <v>0</v>
      </c>
      <c r="Q58" s="3">
        <v>0</v>
      </c>
      <c r="R58" s="3">
        <v>0</v>
      </c>
      <c r="S58" s="3">
        <v>0</v>
      </c>
      <c r="T58" s="2" t="s">
        <v>24</v>
      </c>
      <c r="U58" s="2" t="s">
        <v>24</v>
      </c>
      <c r="V58" s="92">
        <f t="shared" si="4"/>
        <v>0</v>
      </c>
    </row>
    <row r="59" spans="4:22" ht="17">
      <c r="D59" s="3">
        <v>40</v>
      </c>
      <c r="E59" s="5">
        <f t="shared" si="7"/>
        <v>0</v>
      </c>
      <c r="F59" s="22">
        <f t="shared" si="8"/>
        <v>0</v>
      </c>
      <c r="G59" s="12">
        <f t="shared" si="6"/>
        <v>0</v>
      </c>
      <c r="H59" s="12">
        <f t="shared" si="9"/>
        <v>0</v>
      </c>
      <c r="I59" s="12">
        <f t="shared" si="10"/>
        <v>0</v>
      </c>
      <c r="J59" s="3">
        <v>0</v>
      </c>
      <c r="K59" s="24">
        <f t="shared" si="5"/>
        <v>0</v>
      </c>
      <c r="L59" s="3">
        <v>0</v>
      </c>
      <c r="M59" s="3">
        <v>0</v>
      </c>
      <c r="N59" s="3">
        <v>0</v>
      </c>
      <c r="O59" s="3">
        <v>0</v>
      </c>
      <c r="P59" s="3">
        <v>0</v>
      </c>
      <c r="Q59" s="3">
        <v>0</v>
      </c>
      <c r="R59" s="3">
        <v>0</v>
      </c>
      <c r="S59" s="3">
        <v>0</v>
      </c>
      <c r="T59" s="2" t="s">
        <v>24</v>
      </c>
      <c r="U59" s="2" t="s">
        <v>24</v>
      </c>
      <c r="V59" s="92">
        <f t="shared" si="4"/>
        <v>0</v>
      </c>
    </row>
    <row r="60" spans="4:22" ht="17">
      <c r="D60" s="3">
        <v>41</v>
      </c>
      <c r="E60" s="5">
        <f t="shared" si="7"/>
        <v>0</v>
      </c>
      <c r="F60" s="22">
        <f t="shared" si="8"/>
        <v>0</v>
      </c>
      <c r="G60" s="12">
        <f t="shared" si="6"/>
        <v>0</v>
      </c>
      <c r="H60" s="12">
        <f t="shared" si="9"/>
        <v>0</v>
      </c>
      <c r="I60" s="12">
        <f t="shared" si="10"/>
        <v>0</v>
      </c>
      <c r="J60" s="3">
        <v>0</v>
      </c>
      <c r="K60" s="24">
        <f t="shared" si="5"/>
        <v>0</v>
      </c>
      <c r="L60" s="3">
        <v>0</v>
      </c>
      <c r="M60" s="3">
        <v>0</v>
      </c>
      <c r="N60" s="3">
        <v>0</v>
      </c>
      <c r="O60" s="3">
        <v>0</v>
      </c>
      <c r="P60" s="3">
        <v>0</v>
      </c>
      <c r="Q60" s="3">
        <v>0</v>
      </c>
      <c r="R60" s="3">
        <v>0</v>
      </c>
      <c r="S60" s="3">
        <v>0</v>
      </c>
      <c r="T60" s="2" t="s">
        <v>24</v>
      </c>
      <c r="U60" s="2" t="s">
        <v>24</v>
      </c>
      <c r="V60" s="92">
        <f t="shared" si="4"/>
        <v>0</v>
      </c>
    </row>
    <row r="61" spans="4:22" ht="17">
      <c r="D61" s="3">
        <v>42</v>
      </c>
      <c r="E61" s="5">
        <f t="shared" si="7"/>
        <v>0</v>
      </c>
      <c r="F61" s="22">
        <f t="shared" si="8"/>
        <v>0</v>
      </c>
      <c r="G61" s="12">
        <f t="shared" si="6"/>
        <v>0</v>
      </c>
      <c r="H61" s="12">
        <f t="shared" si="9"/>
        <v>0</v>
      </c>
      <c r="I61" s="12">
        <f t="shared" si="10"/>
        <v>0</v>
      </c>
      <c r="J61" s="3">
        <v>0</v>
      </c>
      <c r="K61" s="24">
        <f t="shared" si="5"/>
        <v>0</v>
      </c>
      <c r="L61" s="3">
        <v>0</v>
      </c>
      <c r="M61" s="3">
        <v>0</v>
      </c>
      <c r="N61" s="3">
        <v>0</v>
      </c>
      <c r="O61" s="3">
        <v>0</v>
      </c>
      <c r="P61" s="3">
        <v>0</v>
      </c>
      <c r="Q61" s="3">
        <v>0</v>
      </c>
      <c r="R61" s="3">
        <v>0</v>
      </c>
      <c r="S61" s="3">
        <v>0</v>
      </c>
      <c r="T61" s="2" t="s">
        <v>24</v>
      </c>
      <c r="U61" s="2" t="s">
        <v>24</v>
      </c>
      <c r="V61" s="92">
        <f t="shared" si="4"/>
        <v>0</v>
      </c>
    </row>
    <row r="62" spans="4:22" ht="17">
      <c r="D62" s="3">
        <v>43</v>
      </c>
      <c r="E62" s="5">
        <f t="shared" si="7"/>
        <v>0</v>
      </c>
      <c r="F62" s="22">
        <f t="shared" si="8"/>
        <v>0</v>
      </c>
      <c r="G62" s="12">
        <f t="shared" si="6"/>
        <v>0</v>
      </c>
      <c r="H62" s="12">
        <f t="shared" si="9"/>
        <v>0</v>
      </c>
      <c r="I62" s="12">
        <f t="shared" si="10"/>
        <v>0</v>
      </c>
      <c r="J62" s="3">
        <v>0</v>
      </c>
      <c r="K62" s="24">
        <f t="shared" si="5"/>
        <v>0</v>
      </c>
      <c r="L62" s="3">
        <v>0</v>
      </c>
      <c r="M62" s="3">
        <v>0</v>
      </c>
      <c r="N62" s="3">
        <v>0</v>
      </c>
      <c r="O62" s="3">
        <v>0</v>
      </c>
      <c r="P62" s="3">
        <v>0</v>
      </c>
      <c r="Q62" s="3">
        <v>0</v>
      </c>
      <c r="R62" s="3">
        <v>0</v>
      </c>
      <c r="S62" s="3">
        <v>0</v>
      </c>
      <c r="T62" s="2" t="s">
        <v>24</v>
      </c>
      <c r="U62" s="2" t="s">
        <v>24</v>
      </c>
      <c r="V62" s="92">
        <f t="shared" si="4"/>
        <v>0</v>
      </c>
    </row>
    <row r="63" spans="4:22" ht="17">
      <c r="D63" s="3">
        <v>44</v>
      </c>
      <c r="E63" s="5">
        <f t="shared" si="7"/>
        <v>0</v>
      </c>
      <c r="F63" s="22">
        <f t="shared" si="8"/>
        <v>0</v>
      </c>
      <c r="G63" s="12">
        <f t="shared" si="6"/>
        <v>0</v>
      </c>
      <c r="H63" s="12">
        <f t="shared" si="9"/>
        <v>0</v>
      </c>
      <c r="I63" s="12">
        <f t="shared" si="10"/>
        <v>0</v>
      </c>
      <c r="J63" s="3">
        <v>0</v>
      </c>
      <c r="K63" s="24">
        <f t="shared" si="5"/>
        <v>0</v>
      </c>
      <c r="L63" s="3">
        <v>0</v>
      </c>
      <c r="M63" s="3">
        <v>0</v>
      </c>
      <c r="N63" s="3">
        <v>0</v>
      </c>
      <c r="O63" s="3">
        <v>0</v>
      </c>
      <c r="P63" s="3">
        <v>0</v>
      </c>
      <c r="Q63" s="3">
        <v>0</v>
      </c>
      <c r="R63" s="3">
        <v>0</v>
      </c>
      <c r="S63" s="3">
        <v>0</v>
      </c>
      <c r="T63" s="2" t="s">
        <v>24</v>
      </c>
      <c r="U63" s="2" t="s">
        <v>24</v>
      </c>
      <c r="V63" s="92">
        <f t="shared" si="4"/>
        <v>0</v>
      </c>
    </row>
    <row r="64" spans="4:22" ht="17">
      <c r="D64" s="3">
        <v>45</v>
      </c>
      <c r="E64" s="5">
        <f t="shared" si="7"/>
        <v>0</v>
      </c>
      <c r="F64" s="22">
        <f t="shared" si="8"/>
        <v>0</v>
      </c>
      <c r="G64" s="12">
        <f t="shared" si="6"/>
        <v>0</v>
      </c>
      <c r="H64" s="12">
        <f t="shared" si="9"/>
        <v>0</v>
      </c>
      <c r="I64" s="12">
        <f t="shared" si="10"/>
        <v>0</v>
      </c>
      <c r="J64" s="3">
        <v>0</v>
      </c>
      <c r="K64" s="24">
        <f t="shared" si="5"/>
        <v>0</v>
      </c>
      <c r="L64" s="3">
        <v>0</v>
      </c>
      <c r="M64" s="3">
        <v>0</v>
      </c>
      <c r="N64" s="3">
        <v>0</v>
      </c>
      <c r="O64" s="3">
        <v>0</v>
      </c>
      <c r="P64" s="3">
        <v>0</v>
      </c>
      <c r="Q64" s="3">
        <v>0</v>
      </c>
      <c r="R64" s="3">
        <v>0</v>
      </c>
      <c r="S64" s="3">
        <v>0</v>
      </c>
      <c r="T64" s="2" t="s">
        <v>24</v>
      </c>
      <c r="U64" s="2" t="s">
        <v>24</v>
      </c>
      <c r="V64" s="92">
        <f t="shared" si="4"/>
        <v>0</v>
      </c>
    </row>
    <row r="65" spans="4:22" ht="17">
      <c r="D65" s="3">
        <v>46</v>
      </c>
      <c r="E65" s="5">
        <f t="shared" si="7"/>
        <v>0</v>
      </c>
      <c r="F65" s="22">
        <f t="shared" si="8"/>
        <v>0</v>
      </c>
      <c r="G65" s="12">
        <f t="shared" si="6"/>
        <v>0</v>
      </c>
      <c r="H65" s="12">
        <f t="shared" si="9"/>
        <v>0</v>
      </c>
      <c r="I65" s="12">
        <f t="shared" si="10"/>
        <v>0</v>
      </c>
      <c r="J65" s="3">
        <v>0</v>
      </c>
      <c r="K65" s="24">
        <f t="shared" si="5"/>
        <v>0</v>
      </c>
      <c r="L65" s="3">
        <v>0</v>
      </c>
      <c r="M65" s="3">
        <v>0</v>
      </c>
      <c r="N65" s="3">
        <v>0</v>
      </c>
      <c r="O65" s="3">
        <v>0</v>
      </c>
      <c r="P65" s="3">
        <v>0</v>
      </c>
      <c r="Q65" s="3">
        <v>0</v>
      </c>
      <c r="R65" s="3">
        <v>0</v>
      </c>
      <c r="S65" s="3">
        <v>0</v>
      </c>
      <c r="T65" s="2" t="s">
        <v>24</v>
      </c>
      <c r="U65" s="2" t="s">
        <v>24</v>
      </c>
      <c r="V65" s="92">
        <f t="shared" si="4"/>
        <v>0</v>
      </c>
    </row>
    <row r="66" spans="4:22" ht="17">
      <c r="D66" s="3">
        <v>47</v>
      </c>
      <c r="E66" s="5">
        <f t="shared" si="7"/>
        <v>0</v>
      </c>
      <c r="F66" s="22">
        <f t="shared" si="8"/>
        <v>0</v>
      </c>
      <c r="G66" s="12">
        <f t="shared" si="6"/>
        <v>0</v>
      </c>
      <c r="H66" s="12">
        <f t="shared" si="9"/>
        <v>0</v>
      </c>
      <c r="I66" s="12">
        <f t="shared" si="10"/>
        <v>0</v>
      </c>
      <c r="J66" s="3">
        <v>0</v>
      </c>
      <c r="K66" s="24">
        <f t="shared" si="5"/>
        <v>0</v>
      </c>
      <c r="L66" s="3">
        <v>0</v>
      </c>
      <c r="M66" s="3">
        <v>0</v>
      </c>
      <c r="N66" s="3">
        <v>0</v>
      </c>
      <c r="O66" s="3">
        <v>0</v>
      </c>
      <c r="P66" s="3">
        <v>0</v>
      </c>
      <c r="Q66" s="3">
        <v>0</v>
      </c>
      <c r="R66" s="3">
        <v>0</v>
      </c>
      <c r="S66" s="3">
        <v>0</v>
      </c>
      <c r="T66" s="2" t="s">
        <v>24</v>
      </c>
      <c r="U66" s="2" t="s">
        <v>24</v>
      </c>
      <c r="V66" s="92">
        <f t="shared" si="4"/>
        <v>0</v>
      </c>
    </row>
    <row r="67" spans="4:22" ht="17">
      <c r="D67" s="3">
        <v>48</v>
      </c>
      <c r="E67" s="5">
        <f t="shared" si="7"/>
        <v>0</v>
      </c>
      <c r="F67" s="22">
        <f t="shared" si="8"/>
        <v>0</v>
      </c>
      <c r="G67" s="12">
        <f t="shared" si="6"/>
        <v>0</v>
      </c>
      <c r="H67" s="12">
        <f t="shared" si="9"/>
        <v>0</v>
      </c>
      <c r="I67" s="12">
        <f t="shared" si="10"/>
        <v>0</v>
      </c>
      <c r="J67" s="3">
        <v>0</v>
      </c>
      <c r="K67" s="24">
        <f t="shared" si="5"/>
        <v>0</v>
      </c>
      <c r="L67" s="3">
        <v>0</v>
      </c>
      <c r="M67" s="3">
        <v>0</v>
      </c>
      <c r="N67" s="3">
        <v>0</v>
      </c>
      <c r="O67" s="3">
        <v>0</v>
      </c>
      <c r="P67" s="3">
        <v>0</v>
      </c>
      <c r="Q67" s="3">
        <v>0</v>
      </c>
      <c r="R67" s="3">
        <v>0</v>
      </c>
      <c r="S67" s="3">
        <v>0</v>
      </c>
      <c r="T67" s="2" t="s">
        <v>24</v>
      </c>
      <c r="U67" s="2" t="s">
        <v>24</v>
      </c>
      <c r="V67" s="92">
        <f t="shared" si="4"/>
        <v>0</v>
      </c>
    </row>
    <row r="68" spans="4:22" ht="17">
      <c r="D68" s="3">
        <v>49</v>
      </c>
      <c r="E68" s="5">
        <f t="shared" si="7"/>
        <v>0</v>
      </c>
      <c r="F68" s="22">
        <f t="shared" si="8"/>
        <v>0</v>
      </c>
      <c r="G68" s="12">
        <f t="shared" si="6"/>
        <v>0</v>
      </c>
      <c r="H68" s="12">
        <f t="shared" si="9"/>
        <v>0</v>
      </c>
      <c r="I68" s="12">
        <f t="shared" si="10"/>
        <v>0</v>
      </c>
      <c r="J68" s="3">
        <v>0</v>
      </c>
      <c r="K68" s="24">
        <f t="shared" si="5"/>
        <v>0</v>
      </c>
      <c r="L68" s="3">
        <v>0</v>
      </c>
      <c r="M68" s="3">
        <v>0</v>
      </c>
      <c r="N68" s="3">
        <v>0</v>
      </c>
      <c r="O68" s="3">
        <v>0</v>
      </c>
      <c r="P68" s="3">
        <v>0</v>
      </c>
      <c r="Q68" s="3">
        <v>0</v>
      </c>
      <c r="R68" s="3">
        <v>0</v>
      </c>
      <c r="S68" s="3">
        <v>0</v>
      </c>
      <c r="T68" s="2" t="s">
        <v>24</v>
      </c>
      <c r="U68" s="2" t="s">
        <v>24</v>
      </c>
      <c r="V68" s="92">
        <f t="shared" si="4"/>
        <v>0</v>
      </c>
    </row>
    <row r="69" spans="4:22" ht="17">
      <c r="D69" s="3">
        <v>50</v>
      </c>
      <c r="E69" s="5">
        <f t="shared" si="7"/>
        <v>0</v>
      </c>
      <c r="F69" s="22">
        <f t="shared" si="8"/>
        <v>0</v>
      </c>
      <c r="G69" s="12">
        <f t="shared" si="6"/>
        <v>0</v>
      </c>
      <c r="H69" s="12">
        <f t="shared" si="9"/>
        <v>0</v>
      </c>
      <c r="I69" s="12">
        <f t="shared" si="10"/>
        <v>0</v>
      </c>
      <c r="J69" s="3">
        <v>0</v>
      </c>
      <c r="K69" s="24">
        <f t="shared" si="5"/>
        <v>0</v>
      </c>
      <c r="L69" s="3">
        <v>0</v>
      </c>
      <c r="M69" s="3">
        <v>0</v>
      </c>
      <c r="N69" s="3">
        <v>0</v>
      </c>
      <c r="O69" s="3">
        <v>0</v>
      </c>
      <c r="P69" s="3">
        <v>0</v>
      </c>
      <c r="Q69" s="3">
        <v>0</v>
      </c>
      <c r="R69" s="3">
        <v>0</v>
      </c>
      <c r="S69" s="3">
        <v>0</v>
      </c>
      <c r="T69" s="2" t="s">
        <v>24</v>
      </c>
      <c r="U69" s="2" t="s">
        <v>24</v>
      </c>
      <c r="V69" s="92">
        <f t="shared" si="4"/>
        <v>0</v>
      </c>
    </row>
    <row r="70" spans="4:22" ht="17">
      <c r="D70" s="3">
        <v>51</v>
      </c>
      <c r="E70" s="5">
        <f t="shared" si="7"/>
        <v>0</v>
      </c>
      <c r="F70" s="22">
        <f t="shared" si="8"/>
        <v>0</v>
      </c>
      <c r="G70" s="12">
        <f t="shared" si="6"/>
        <v>0</v>
      </c>
      <c r="H70" s="12">
        <f t="shared" si="9"/>
        <v>0</v>
      </c>
      <c r="I70" s="12">
        <f t="shared" si="10"/>
        <v>0</v>
      </c>
      <c r="J70" s="3">
        <v>0</v>
      </c>
      <c r="K70" s="24">
        <f t="shared" si="5"/>
        <v>0</v>
      </c>
      <c r="L70" s="3">
        <v>0</v>
      </c>
      <c r="M70" s="3">
        <v>0</v>
      </c>
      <c r="N70" s="3">
        <v>0</v>
      </c>
      <c r="O70" s="3">
        <v>0</v>
      </c>
      <c r="P70" s="3">
        <v>0</v>
      </c>
      <c r="Q70" s="3">
        <v>0</v>
      </c>
      <c r="R70" s="3">
        <v>0</v>
      </c>
      <c r="S70" s="3">
        <v>0</v>
      </c>
      <c r="T70" s="2" t="s">
        <v>24</v>
      </c>
      <c r="U70" s="2" t="s">
        <v>24</v>
      </c>
      <c r="V70" s="92">
        <f t="shared" si="4"/>
        <v>0</v>
      </c>
    </row>
    <row r="71" spans="4:22" ht="17">
      <c r="D71" s="3">
        <v>52</v>
      </c>
      <c r="E71" s="5">
        <f t="shared" si="7"/>
        <v>0</v>
      </c>
      <c r="F71" s="22">
        <f t="shared" si="8"/>
        <v>0</v>
      </c>
      <c r="G71" s="12">
        <f t="shared" si="6"/>
        <v>0</v>
      </c>
      <c r="H71" s="12">
        <f t="shared" si="9"/>
        <v>0</v>
      </c>
      <c r="I71" s="12">
        <f t="shared" si="10"/>
        <v>0</v>
      </c>
      <c r="J71" s="3">
        <v>0</v>
      </c>
      <c r="K71" s="24">
        <f t="shared" si="5"/>
        <v>0</v>
      </c>
      <c r="L71" s="3">
        <v>0</v>
      </c>
      <c r="M71" s="3">
        <v>0</v>
      </c>
      <c r="N71" s="3">
        <v>0</v>
      </c>
      <c r="O71" s="3">
        <v>0</v>
      </c>
      <c r="P71" s="3">
        <v>0</v>
      </c>
      <c r="Q71" s="3">
        <v>0</v>
      </c>
      <c r="R71" s="3">
        <v>0</v>
      </c>
      <c r="S71" s="3">
        <v>0</v>
      </c>
      <c r="T71" s="2" t="s">
        <v>24</v>
      </c>
      <c r="U71" s="2" t="s">
        <v>24</v>
      </c>
      <c r="V71" s="92">
        <f t="shared" si="4"/>
        <v>0</v>
      </c>
    </row>
    <row r="72" spans="4:22" ht="17">
      <c r="D72" s="3">
        <v>53</v>
      </c>
      <c r="E72" s="5">
        <f t="shared" si="7"/>
        <v>0</v>
      </c>
      <c r="F72" s="22">
        <f t="shared" si="8"/>
        <v>0</v>
      </c>
      <c r="G72" s="12">
        <f t="shared" si="6"/>
        <v>0</v>
      </c>
      <c r="H72" s="12">
        <f t="shared" si="9"/>
        <v>0</v>
      </c>
      <c r="I72" s="12">
        <f t="shared" si="10"/>
        <v>0</v>
      </c>
      <c r="J72" s="3">
        <v>0</v>
      </c>
      <c r="K72" s="24">
        <f t="shared" si="5"/>
        <v>0</v>
      </c>
      <c r="L72" s="3">
        <v>0</v>
      </c>
      <c r="M72" s="3">
        <v>0</v>
      </c>
      <c r="N72" s="3">
        <v>0</v>
      </c>
      <c r="O72" s="3">
        <v>0</v>
      </c>
      <c r="P72" s="3">
        <v>0</v>
      </c>
      <c r="Q72" s="3">
        <v>0</v>
      </c>
      <c r="R72" s="3">
        <v>0</v>
      </c>
      <c r="S72" s="3">
        <v>0</v>
      </c>
      <c r="T72" s="2" t="s">
        <v>24</v>
      </c>
      <c r="U72" s="2" t="s">
        <v>24</v>
      </c>
      <c r="V72" s="92">
        <f t="shared" si="4"/>
        <v>0</v>
      </c>
    </row>
    <row r="73" spans="4:22" ht="17">
      <c r="D73" s="3">
        <v>54</v>
      </c>
      <c r="E73" s="5">
        <f t="shared" si="7"/>
        <v>0</v>
      </c>
      <c r="F73" s="22">
        <f t="shared" si="8"/>
        <v>0</v>
      </c>
      <c r="G73" s="12">
        <f t="shared" si="6"/>
        <v>0</v>
      </c>
      <c r="H73" s="12">
        <f t="shared" si="9"/>
        <v>0</v>
      </c>
      <c r="I73" s="12">
        <f t="shared" si="10"/>
        <v>0</v>
      </c>
      <c r="J73" s="3">
        <v>0</v>
      </c>
      <c r="K73" s="24">
        <f t="shared" si="5"/>
        <v>0</v>
      </c>
      <c r="L73" s="3">
        <v>0</v>
      </c>
      <c r="M73" s="3">
        <v>0</v>
      </c>
      <c r="N73" s="3">
        <v>0</v>
      </c>
      <c r="O73" s="3">
        <v>0</v>
      </c>
      <c r="P73" s="3">
        <v>0</v>
      </c>
      <c r="Q73" s="3">
        <v>0</v>
      </c>
      <c r="R73" s="3">
        <v>0</v>
      </c>
      <c r="S73" s="3">
        <v>0</v>
      </c>
      <c r="T73" s="2" t="s">
        <v>24</v>
      </c>
      <c r="U73" s="2" t="s">
        <v>24</v>
      </c>
      <c r="V73" s="92">
        <f t="shared" si="4"/>
        <v>0</v>
      </c>
    </row>
    <row r="74" spans="4:22" ht="17">
      <c r="D74" s="3">
        <v>55</v>
      </c>
      <c r="E74" s="5">
        <f t="shared" si="7"/>
        <v>0</v>
      </c>
      <c r="F74" s="22">
        <f t="shared" si="8"/>
        <v>0</v>
      </c>
      <c r="G74" s="12">
        <f t="shared" si="6"/>
        <v>0</v>
      </c>
      <c r="H74" s="12">
        <f t="shared" si="9"/>
        <v>0</v>
      </c>
      <c r="I74" s="12">
        <f t="shared" si="10"/>
        <v>0</v>
      </c>
      <c r="J74" s="3">
        <v>0</v>
      </c>
      <c r="K74" s="24">
        <f t="shared" si="5"/>
        <v>0</v>
      </c>
      <c r="L74" s="3">
        <v>0</v>
      </c>
      <c r="M74" s="3">
        <v>0</v>
      </c>
      <c r="N74" s="3">
        <v>0</v>
      </c>
      <c r="O74" s="3">
        <v>0</v>
      </c>
      <c r="P74" s="3">
        <v>0</v>
      </c>
      <c r="Q74" s="3">
        <v>0</v>
      </c>
      <c r="R74" s="3">
        <v>0</v>
      </c>
      <c r="S74" s="3">
        <v>0</v>
      </c>
      <c r="T74" s="2" t="s">
        <v>24</v>
      </c>
      <c r="U74" s="2" t="s">
        <v>24</v>
      </c>
      <c r="V74" s="92">
        <f t="shared" si="4"/>
        <v>0</v>
      </c>
    </row>
    <row r="75" spans="4:22" ht="17">
      <c r="D75" s="3">
        <v>56</v>
      </c>
      <c r="E75" s="5">
        <f t="shared" si="7"/>
        <v>0</v>
      </c>
      <c r="F75" s="22">
        <f t="shared" si="8"/>
        <v>0</v>
      </c>
      <c r="G75" s="12">
        <f t="shared" si="6"/>
        <v>0</v>
      </c>
      <c r="H75" s="12">
        <f t="shared" si="9"/>
        <v>0</v>
      </c>
      <c r="I75" s="12">
        <f t="shared" si="10"/>
        <v>0</v>
      </c>
      <c r="J75" s="3">
        <v>0</v>
      </c>
      <c r="K75" s="24">
        <f t="shared" si="5"/>
        <v>0</v>
      </c>
      <c r="L75" s="3">
        <v>0</v>
      </c>
      <c r="M75" s="3">
        <v>0</v>
      </c>
      <c r="N75" s="3">
        <v>0</v>
      </c>
      <c r="O75" s="3">
        <v>0</v>
      </c>
      <c r="P75" s="3">
        <v>0</v>
      </c>
      <c r="Q75" s="3">
        <v>0</v>
      </c>
      <c r="R75" s="3">
        <v>0</v>
      </c>
      <c r="S75" s="3">
        <v>0</v>
      </c>
      <c r="T75" s="2" t="s">
        <v>24</v>
      </c>
      <c r="U75" s="2" t="s">
        <v>24</v>
      </c>
      <c r="V75" s="92">
        <f t="shared" si="4"/>
        <v>0</v>
      </c>
    </row>
    <row r="76" spans="4:22" ht="17">
      <c r="D76" s="3">
        <v>57</v>
      </c>
      <c r="E76" s="5">
        <f t="shared" si="7"/>
        <v>0</v>
      </c>
      <c r="F76" s="22">
        <f t="shared" si="8"/>
        <v>0</v>
      </c>
      <c r="G76" s="12">
        <f t="shared" si="6"/>
        <v>0</v>
      </c>
      <c r="H76" s="12">
        <f t="shared" si="9"/>
        <v>0</v>
      </c>
      <c r="I76" s="12">
        <f t="shared" si="10"/>
        <v>0</v>
      </c>
      <c r="J76" s="3">
        <v>0</v>
      </c>
      <c r="K76" s="24">
        <f t="shared" si="5"/>
        <v>0</v>
      </c>
      <c r="L76" s="3">
        <v>0</v>
      </c>
      <c r="M76" s="3">
        <v>0</v>
      </c>
      <c r="N76" s="3">
        <v>0</v>
      </c>
      <c r="O76" s="3">
        <v>0</v>
      </c>
      <c r="P76" s="3">
        <v>0</v>
      </c>
      <c r="Q76" s="3">
        <v>0</v>
      </c>
      <c r="R76" s="3">
        <v>0</v>
      </c>
      <c r="S76" s="3">
        <v>0</v>
      </c>
      <c r="T76" s="2" t="s">
        <v>24</v>
      </c>
      <c r="U76" s="2" t="s">
        <v>24</v>
      </c>
      <c r="V76" s="92">
        <f t="shared" si="4"/>
        <v>0</v>
      </c>
    </row>
    <row r="77" spans="4:22" ht="17">
      <c r="D77" s="3">
        <v>58</v>
      </c>
      <c r="E77" s="5">
        <f t="shared" si="7"/>
        <v>0</v>
      </c>
      <c r="F77" s="22">
        <f t="shared" si="8"/>
        <v>0</v>
      </c>
      <c r="G77" s="12">
        <f t="shared" si="6"/>
        <v>0</v>
      </c>
      <c r="H77" s="12">
        <f t="shared" si="9"/>
        <v>0</v>
      </c>
      <c r="I77" s="12">
        <f t="shared" si="10"/>
        <v>0</v>
      </c>
      <c r="J77" s="3">
        <v>0</v>
      </c>
      <c r="K77" s="24">
        <f t="shared" si="5"/>
        <v>0</v>
      </c>
      <c r="L77" s="3">
        <v>0</v>
      </c>
      <c r="M77" s="3">
        <v>0</v>
      </c>
      <c r="N77" s="3">
        <v>0</v>
      </c>
      <c r="O77" s="3">
        <v>0</v>
      </c>
      <c r="P77" s="3">
        <v>0</v>
      </c>
      <c r="Q77" s="3">
        <v>0</v>
      </c>
      <c r="R77" s="3">
        <v>0</v>
      </c>
      <c r="S77" s="3">
        <v>0</v>
      </c>
      <c r="T77" s="2" t="s">
        <v>24</v>
      </c>
      <c r="U77" s="2" t="s">
        <v>24</v>
      </c>
      <c r="V77" s="92">
        <f t="shared" si="4"/>
        <v>0</v>
      </c>
    </row>
    <row r="78" spans="4:22" ht="17">
      <c r="D78" s="3">
        <v>59</v>
      </c>
      <c r="E78" s="5">
        <f t="shared" si="7"/>
        <v>0</v>
      </c>
      <c r="F78" s="22">
        <f t="shared" si="8"/>
        <v>0</v>
      </c>
      <c r="G78" s="12">
        <f t="shared" si="6"/>
        <v>0</v>
      </c>
      <c r="H78" s="12">
        <f t="shared" si="9"/>
        <v>0</v>
      </c>
      <c r="I78" s="12">
        <f t="shared" si="10"/>
        <v>0</v>
      </c>
      <c r="J78" s="3">
        <v>0</v>
      </c>
      <c r="K78" s="24">
        <f t="shared" si="5"/>
        <v>0</v>
      </c>
      <c r="L78" s="3">
        <v>0</v>
      </c>
      <c r="M78" s="3">
        <v>0</v>
      </c>
      <c r="N78" s="3">
        <v>0</v>
      </c>
      <c r="O78" s="3">
        <v>0</v>
      </c>
      <c r="P78" s="3">
        <v>0</v>
      </c>
      <c r="Q78" s="3">
        <v>0</v>
      </c>
      <c r="R78" s="3">
        <v>0</v>
      </c>
      <c r="S78" s="3">
        <v>0</v>
      </c>
      <c r="T78" s="2" t="s">
        <v>24</v>
      </c>
      <c r="U78" s="2" t="s">
        <v>24</v>
      </c>
      <c r="V78" s="92">
        <f t="shared" si="4"/>
        <v>0</v>
      </c>
    </row>
    <row r="79" spans="4:22" ht="17">
      <c r="D79" s="3">
        <v>60</v>
      </c>
      <c r="E79" s="5">
        <f t="shared" si="7"/>
        <v>0</v>
      </c>
      <c r="F79" s="22">
        <f t="shared" si="8"/>
        <v>0</v>
      </c>
      <c r="G79" s="12">
        <f t="shared" si="6"/>
        <v>0</v>
      </c>
      <c r="H79" s="12">
        <f t="shared" si="9"/>
        <v>0</v>
      </c>
      <c r="I79" s="12">
        <f t="shared" si="10"/>
        <v>0</v>
      </c>
      <c r="J79" s="3">
        <v>0</v>
      </c>
      <c r="K79" s="24">
        <f t="shared" si="5"/>
        <v>0</v>
      </c>
      <c r="L79" s="3">
        <v>0</v>
      </c>
      <c r="M79" s="3">
        <v>0</v>
      </c>
      <c r="N79" s="3">
        <v>0</v>
      </c>
      <c r="O79" s="3">
        <v>0</v>
      </c>
      <c r="P79" s="3">
        <v>0</v>
      </c>
      <c r="Q79" s="3">
        <v>0</v>
      </c>
      <c r="R79" s="3">
        <v>0</v>
      </c>
      <c r="S79" s="3">
        <v>0</v>
      </c>
      <c r="T79" s="2" t="s">
        <v>24</v>
      </c>
      <c r="U79" s="2" t="s">
        <v>24</v>
      </c>
      <c r="V79" s="92">
        <f t="shared" si="4"/>
        <v>0</v>
      </c>
    </row>
    <row r="80" spans="4:22" ht="17">
      <c r="D80" s="3">
        <v>61</v>
      </c>
      <c r="E80" s="5">
        <f t="shared" si="7"/>
        <v>0</v>
      </c>
      <c r="F80" s="22">
        <f t="shared" si="8"/>
        <v>0</v>
      </c>
      <c r="G80" s="12">
        <f t="shared" si="6"/>
        <v>0</v>
      </c>
      <c r="H80" s="12">
        <f t="shared" si="9"/>
        <v>0</v>
      </c>
      <c r="I80" s="12">
        <f t="shared" si="10"/>
        <v>0</v>
      </c>
      <c r="J80" s="3">
        <v>0</v>
      </c>
      <c r="K80" s="24">
        <f t="shared" si="5"/>
        <v>0</v>
      </c>
      <c r="L80" s="3">
        <v>0</v>
      </c>
      <c r="M80" s="3">
        <v>0</v>
      </c>
      <c r="N80" s="3">
        <v>0</v>
      </c>
      <c r="O80" s="3">
        <v>0</v>
      </c>
      <c r="P80" s="3">
        <v>0</v>
      </c>
      <c r="Q80" s="3">
        <v>0</v>
      </c>
      <c r="R80" s="3">
        <v>0</v>
      </c>
      <c r="S80" s="3">
        <v>0</v>
      </c>
      <c r="T80" s="2" t="s">
        <v>24</v>
      </c>
      <c r="U80" s="2" t="s">
        <v>24</v>
      </c>
      <c r="V80" s="92">
        <f t="shared" si="4"/>
        <v>0</v>
      </c>
    </row>
    <row r="81" spans="4:22" ht="17">
      <c r="D81" s="3">
        <v>62</v>
      </c>
      <c r="E81" s="5">
        <f t="shared" si="7"/>
        <v>0</v>
      </c>
      <c r="F81" s="22">
        <f t="shared" si="8"/>
        <v>0</v>
      </c>
      <c r="G81" s="12">
        <f t="shared" si="6"/>
        <v>0</v>
      </c>
      <c r="H81" s="12">
        <f t="shared" si="9"/>
        <v>0</v>
      </c>
      <c r="I81" s="12">
        <f t="shared" si="10"/>
        <v>0</v>
      </c>
      <c r="J81" s="3">
        <v>0</v>
      </c>
      <c r="K81" s="24">
        <f t="shared" si="5"/>
        <v>0</v>
      </c>
      <c r="L81" s="3">
        <v>0</v>
      </c>
      <c r="M81" s="3">
        <v>0</v>
      </c>
      <c r="N81" s="3">
        <v>0</v>
      </c>
      <c r="O81" s="3">
        <v>0</v>
      </c>
      <c r="P81" s="3">
        <v>0</v>
      </c>
      <c r="Q81" s="3">
        <v>0</v>
      </c>
      <c r="R81" s="3">
        <v>0</v>
      </c>
      <c r="S81" s="3">
        <v>0</v>
      </c>
      <c r="T81" s="2" t="s">
        <v>24</v>
      </c>
      <c r="U81" s="2" t="s">
        <v>24</v>
      </c>
      <c r="V81" s="92">
        <f t="shared" si="4"/>
        <v>0</v>
      </c>
    </row>
    <row r="82" spans="4:22" ht="17">
      <c r="D82" s="3">
        <v>63</v>
      </c>
      <c r="E82" s="5">
        <f t="shared" si="7"/>
        <v>0</v>
      </c>
      <c r="F82" s="22">
        <f t="shared" si="8"/>
        <v>0</v>
      </c>
      <c r="G82" s="12">
        <f t="shared" si="6"/>
        <v>0</v>
      </c>
      <c r="H82" s="12">
        <f t="shared" si="9"/>
        <v>0</v>
      </c>
      <c r="I82" s="12">
        <f t="shared" si="10"/>
        <v>0</v>
      </c>
      <c r="J82" s="3">
        <v>0</v>
      </c>
      <c r="K82" s="24">
        <f t="shared" si="5"/>
        <v>0</v>
      </c>
      <c r="L82" s="3">
        <v>0</v>
      </c>
      <c r="M82" s="3">
        <v>0</v>
      </c>
      <c r="N82" s="3">
        <v>0</v>
      </c>
      <c r="O82" s="3">
        <v>0</v>
      </c>
      <c r="P82" s="3">
        <v>0</v>
      </c>
      <c r="Q82" s="3">
        <v>0</v>
      </c>
      <c r="R82" s="3">
        <v>0</v>
      </c>
      <c r="S82" s="3">
        <v>0</v>
      </c>
      <c r="T82" s="2" t="s">
        <v>24</v>
      </c>
      <c r="U82" s="2" t="s">
        <v>24</v>
      </c>
      <c r="V82" s="92">
        <f t="shared" si="4"/>
        <v>0</v>
      </c>
    </row>
    <row r="83" spans="4:22" ht="17">
      <c r="D83" s="3">
        <v>64</v>
      </c>
      <c r="E83" s="5">
        <f t="shared" si="7"/>
        <v>0</v>
      </c>
      <c r="F83" s="22">
        <f t="shared" si="8"/>
        <v>0</v>
      </c>
      <c r="G83" s="12">
        <f t="shared" si="6"/>
        <v>0</v>
      </c>
      <c r="H83" s="12">
        <f t="shared" si="9"/>
        <v>0</v>
      </c>
      <c r="I83" s="12">
        <f t="shared" si="10"/>
        <v>0</v>
      </c>
      <c r="J83" s="3">
        <v>0</v>
      </c>
      <c r="K83" s="24">
        <f t="shared" si="5"/>
        <v>0</v>
      </c>
      <c r="L83" s="3">
        <v>0</v>
      </c>
      <c r="M83" s="3">
        <v>0</v>
      </c>
      <c r="N83" s="3">
        <v>0</v>
      </c>
      <c r="O83" s="3">
        <v>0</v>
      </c>
      <c r="P83" s="3">
        <v>0</v>
      </c>
      <c r="Q83" s="3">
        <v>0</v>
      </c>
      <c r="R83" s="3">
        <v>0</v>
      </c>
      <c r="S83" s="3">
        <v>0</v>
      </c>
      <c r="T83" s="2" t="s">
        <v>24</v>
      </c>
      <c r="U83" s="2" t="s">
        <v>24</v>
      </c>
      <c r="V83" s="92">
        <f t="shared" si="4"/>
        <v>0</v>
      </c>
    </row>
    <row r="84" spans="4:22" ht="17">
      <c r="D84" s="3">
        <v>65</v>
      </c>
      <c r="E84" s="5">
        <f t="shared" ref="E84:E91" si="11">IF(D84&gt;$B$7,,$E$19+$B$5*D84-IF(D84=$B$7,0,1))</f>
        <v>0</v>
      </c>
      <c r="F84" s="22">
        <f t="shared" ref="F84:F91" si="12">IF(D84&gt;$B$7,0,$B$5)</f>
        <v>0</v>
      </c>
      <c r="G84" s="12">
        <f t="shared" si="6"/>
        <v>0</v>
      </c>
      <c r="H84" s="12">
        <f t="shared" ref="H84:H91" si="13">IF(D84&gt;$B$7,0,IF(D84=$B$7,$B$2,0))</f>
        <v>0</v>
      </c>
      <c r="I84" s="12">
        <f t="shared" ref="I84:I91" si="14">IF(D84&gt;$B$7,0,ROUND(IF(D84=1,$B$3,$B$4)*$B$2/100,2)*$B$5)</f>
        <v>0</v>
      </c>
      <c r="J84" s="3">
        <v>0</v>
      </c>
      <c r="K84" s="24">
        <f t="shared" si="5"/>
        <v>0</v>
      </c>
      <c r="L84" s="3">
        <v>0</v>
      </c>
      <c r="M84" s="3">
        <v>0</v>
      </c>
      <c r="N84" s="3">
        <v>0</v>
      </c>
      <c r="O84" s="3">
        <v>0</v>
      </c>
      <c r="P84" s="3">
        <v>0</v>
      </c>
      <c r="Q84" s="3">
        <v>0</v>
      </c>
      <c r="R84" s="3">
        <v>0</v>
      </c>
      <c r="S84" s="3">
        <v>0</v>
      </c>
      <c r="T84" s="2" t="s">
        <v>24</v>
      </c>
      <c r="U84" s="2" t="s">
        <v>24</v>
      </c>
      <c r="V84" s="92">
        <f t="shared" ref="V84:V91" si="15">G84+K84</f>
        <v>0</v>
      </c>
    </row>
    <row r="85" spans="4:22" ht="17">
      <c r="D85" s="3">
        <v>66</v>
      </c>
      <c r="E85" s="5">
        <f t="shared" si="11"/>
        <v>0</v>
      </c>
      <c r="F85" s="22">
        <f t="shared" si="12"/>
        <v>0</v>
      </c>
      <c r="G85" s="12">
        <f t="shared" si="6"/>
        <v>0</v>
      </c>
      <c r="H85" s="12">
        <f t="shared" si="13"/>
        <v>0</v>
      </c>
      <c r="I85" s="12">
        <f t="shared" si="14"/>
        <v>0</v>
      </c>
      <c r="J85" s="3">
        <v>0</v>
      </c>
      <c r="K85" s="24">
        <f t="shared" ref="K85:K91" si="16">IF(D85&gt;$B$7,0,IF(D85=$B$7,$B$9,0))</f>
        <v>0</v>
      </c>
      <c r="L85" s="3">
        <v>0</v>
      </c>
      <c r="M85" s="3">
        <v>0</v>
      </c>
      <c r="N85" s="3">
        <v>0</v>
      </c>
      <c r="O85" s="3">
        <v>0</v>
      </c>
      <c r="P85" s="3">
        <v>0</v>
      </c>
      <c r="Q85" s="3">
        <v>0</v>
      </c>
      <c r="R85" s="3">
        <v>0</v>
      </c>
      <c r="S85" s="3">
        <v>0</v>
      </c>
      <c r="T85" s="2" t="s">
        <v>24</v>
      </c>
      <c r="U85" s="2" t="s">
        <v>24</v>
      </c>
      <c r="V85" s="92">
        <f t="shared" si="15"/>
        <v>0</v>
      </c>
    </row>
    <row r="86" spans="4:22" ht="17">
      <c r="D86" s="3">
        <v>67</v>
      </c>
      <c r="E86" s="5">
        <f t="shared" si="11"/>
        <v>0</v>
      </c>
      <c r="F86" s="22">
        <f t="shared" si="12"/>
        <v>0</v>
      </c>
      <c r="G86" s="12">
        <f t="shared" ref="G86:G91" si="17">I86+H86</f>
        <v>0</v>
      </c>
      <c r="H86" s="12">
        <f t="shared" si="13"/>
        <v>0</v>
      </c>
      <c r="I86" s="12">
        <f t="shared" si="14"/>
        <v>0</v>
      </c>
      <c r="J86" s="3">
        <v>0</v>
      </c>
      <c r="K86" s="24">
        <f t="shared" si="16"/>
        <v>0</v>
      </c>
      <c r="L86" s="3">
        <v>0</v>
      </c>
      <c r="M86" s="3">
        <v>0</v>
      </c>
      <c r="N86" s="3">
        <v>0</v>
      </c>
      <c r="O86" s="3">
        <v>0</v>
      </c>
      <c r="P86" s="3">
        <v>0</v>
      </c>
      <c r="Q86" s="3">
        <v>0</v>
      </c>
      <c r="R86" s="3">
        <v>0</v>
      </c>
      <c r="S86" s="3">
        <v>0</v>
      </c>
      <c r="T86" s="2" t="s">
        <v>24</v>
      </c>
      <c r="U86" s="2" t="s">
        <v>24</v>
      </c>
      <c r="V86" s="92">
        <f t="shared" si="15"/>
        <v>0</v>
      </c>
    </row>
    <row r="87" spans="4:22" ht="17">
      <c r="D87" s="3">
        <v>68</v>
      </c>
      <c r="E87" s="5">
        <f t="shared" si="11"/>
        <v>0</v>
      </c>
      <c r="F87" s="22">
        <f t="shared" si="12"/>
        <v>0</v>
      </c>
      <c r="G87" s="12">
        <f t="shared" si="17"/>
        <v>0</v>
      </c>
      <c r="H87" s="12">
        <f t="shared" si="13"/>
        <v>0</v>
      </c>
      <c r="I87" s="12">
        <f t="shared" si="14"/>
        <v>0</v>
      </c>
      <c r="J87" s="3">
        <v>0</v>
      </c>
      <c r="K87" s="24">
        <f t="shared" si="16"/>
        <v>0</v>
      </c>
      <c r="L87" s="3">
        <v>0</v>
      </c>
      <c r="M87" s="3">
        <v>0</v>
      </c>
      <c r="N87" s="3">
        <v>0</v>
      </c>
      <c r="O87" s="3">
        <v>0</v>
      </c>
      <c r="P87" s="3">
        <v>0</v>
      </c>
      <c r="Q87" s="3">
        <v>0</v>
      </c>
      <c r="R87" s="3">
        <v>0</v>
      </c>
      <c r="S87" s="3">
        <v>0</v>
      </c>
      <c r="T87" s="2" t="s">
        <v>24</v>
      </c>
      <c r="U87" s="2" t="s">
        <v>24</v>
      </c>
      <c r="V87" s="92">
        <f t="shared" si="15"/>
        <v>0</v>
      </c>
    </row>
    <row r="88" spans="4:22" ht="17">
      <c r="D88" s="3">
        <v>69</v>
      </c>
      <c r="E88" s="5">
        <f t="shared" si="11"/>
        <v>0</v>
      </c>
      <c r="F88" s="22">
        <f t="shared" si="12"/>
        <v>0</v>
      </c>
      <c r="G88" s="12">
        <f t="shared" si="17"/>
        <v>0</v>
      </c>
      <c r="H88" s="12">
        <f t="shared" si="13"/>
        <v>0</v>
      </c>
      <c r="I88" s="12">
        <f t="shared" si="14"/>
        <v>0</v>
      </c>
      <c r="J88" s="3">
        <v>0</v>
      </c>
      <c r="K88" s="24">
        <f t="shared" si="16"/>
        <v>0</v>
      </c>
      <c r="L88" s="3">
        <v>0</v>
      </c>
      <c r="M88" s="3">
        <v>0</v>
      </c>
      <c r="N88" s="3">
        <v>0</v>
      </c>
      <c r="O88" s="3">
        <v>0</v>
      </c>
      <c r="P88" s="3">
        <v>0</v>
      </c>
      <c r="Q88" s="3">
        <v>0</v>
      </c>
      <c r="R88" s="3">
        <v>0</v>
      </c>
      <c r="S88" s="3">
        <v>0</v>
      </c>
      <c r="T88" s="2" t="s">
        <v>24</v>
      </c>
      <c r="U88" s="2" t="s">
        <v>24</v>
      </c>
      <c r="V88" s="92">
        <f t="shared" si="15"/>
        <v>0</v>
      </c>
    </row>
    <row r="89" spans="4:22" ht="17">
      <c r="D89" s="3">
        <v>70</v>
      </c>
      <c r="E89" s="5">
        <f t="shared" si="11"/>
        <v>0</v>
      </c>
      <c r="F89" s="22">
        <f t="shared" si="12"/>
        <v>0</v>
      </c>
      <c r="G89" s="12">
        <f t="shared" si="17"/>
        <v>0</v>
      </c>
      <c r="H89" s="12">
        <f t="shared" si="13"/>
        <v>0</v>
      </c>
      <c r="I89" s="12">
        <f t="shared" si="14"/>
        <v>0</v>
      </c>
      <c r="J89" s="3">
        <v>0</v>
      </c>
      <c r="K89" s="24">
        <f t="shared" si="16"/>
        <v>0</v>
      </c>
      <c r="L89" s="3">
        <v>0</v>
      </c>
      <c r="M89" s="3">
        <v>0</v>
      </c>
      <c r="N89" s="3">
        <v>0</v>
      </c>
      <c r="O89" s="3">
        <v>0</v>
      </c>
      <c r="P89" s="3">
        <v>0</v>
      </c>
      <c r="Q89" s="3">
        <v>0</v>
      </c>
      <c r="R89" s="3">
        <v>0</v>
      </c>
      <c r="S89" s="3">
        <v>0</v>
      </c>
      <c r="T89" s="2" t="s">
        <v>24</v>
      </c>
      <c r="U89" s="2" t="s">
        <v>24</v>
      </c>
      <c r="V89" s="92">
        <f t="shared" si="15"/>
        <v>0</v>
      </c>
    </row>
    <row r="90" spans="4:22" ht="17">
      <c r="D90" s="3">
        <v>71</v>
      </c>
      <c r="E90" s="5">
        <f t="shared" si="11"/>
        <v>0</v>
      </c>
      <c r="F90" s="22">
        <f t="shared" si="12"/>
        <v>0</v>
      </c>
      <c r="G90" s="12">
        <f t="shared" si="17"/>
        <v>0</v>
      </c>
      <c r="H90" s="12">
        <f t="shared" si="13"/>
        <v>0</v>
      </c>
      <c r="I90" s="12">
        <f t="shared" si="14"/>
        <v>0</v>
      </c>
      <c r="J90" s="3">
        <v>0</v>
      </c>
      <c r="K90" s="24">
        <f t="shared" si="16"/>
        <v>0</v>
      </c>
      <c r="L90" s="3">
        <v>0</v>
      </c>
      <c r="M90" s="3">
        <v>0</v>
      </c>
      <c r="N90" s="3">
        <v>0</v>
      </c>
      <c r="O90" s="3">
        <v>0</v>
      </c>
      <c r="P90" s="3">
        <v>0</v>
      </c>
      <c r="Q90" s="3">
        <v>0</v>
      </c>
      <c r="R90" s="3">
        <v>0</v>
      </c>
      <c r="S90" s="3">
        <v>0</v>
      </c>
      <c r="T90" s="2" t="s">
        <v>24</v>
      </c>
      <c r="U90" s="2" t="s">
        <v>24</v>
      </c>
      <c r="V90" s="92">
        <f t="shared" si="15"/>
        <v>0</v>
      </c>
    </row>
    <row r="91" spans="4:22" ht="17">
      <c r="D91" s="3">
        <v>72</v>
      </c>
      <c r="E91" s="5">
        <f t="shared" si="11"/>
        <v>0</v>
      </c>
      <c r="F91" s="22">
        <f t="shared" si="12"/>
        <v>0</v>
      </c>
      <c r="G91" s="12">
        <f t="shared" si="17"/>
        <v>0</v>
      </c>
      <c r="H91" s="12">
        <f t="shared" si="13"/>
        <v>0</v>
      </c>
      <c r="I91" s="12">
        <f t="shared" si="14"/>
        <v>0</v>
      </c>
      <c r="J91" s="3">
        <v>0</v>
      </c>
      <c r="K91" s="24">
        <f t="shared" si="16"/>
        <v>0</v>
      </c>
      <c r="L91" s="3">
        <v>0</v>
      </c>
      <c r="M91" s="3">
        <v>0</v>
      </c>
      <c r="N91" s="3">
        <v>0</v>
      </c>
      <c r="O91" s="3">
        <v>0</v>
      </c>
      <c r="P91" s="3">
        <v>0</v>
      </c>
      <c r="Q91" s="3">
        <v>0</v>
      </c>
      <c r="R91" s="3">
        <v>0</v>
      </c>
      <c r="S91" s="3">
        <v>0</v>
      </c>
      <c r="T91" s="2" t="s">
        <v>24</v>
      </c>
      <c r="U91" s="2" t="s">
        <v>24</v>
      </c>
      <c r="V91" s="92">
        <f t="shared" si="15"/>
        <v>0</v>
      </c>
    </row>
    <row r="92" spans="4:22" s="19" customFormat="1" ht="17">
      <c r="D92" s="7" t="s">
        <v>25</v>
      </c>
      <c r="E92" s="8" t="s">
        <v>24</v>
      </c>
      <c r="F92" s="23">
        <f>SUM(F20:F91)</f>
        <v>357</v>
      </c>
      <c r="G92" s="13">
        <f>SUM(G20:G91)</f>
        <v>8388.2000000000007</v>
      </c>
      <c r="H92" s="13">
        <f>SUM(H20:H91)</f>
        <v>2000</v>
      </c>
      <c r="I92" s="13">
        <f>SUM(I20:I91)</f>
        <v>6388.2</v>
      </c>
      <c r="J92" s="13">
        <f t="shared" ref="J92:S92" si="18">SUM(J20:J91)</f>
        <v>0</v>
      </c>
      <c r="K92" s="13">
        <f t="shared" si="18"/>
        <v>300</v>
      </c>
      <c r="L92" s="13">
        <f t="shared" si="18"/>
        <v>0</v>
      </c>
      <c r="M92" s="13">
        <f t="shared" si="18"/>
        <v>0</v>
      </c>
      <c r="N92" s="13">
        <f t="shared" si="18"/>
        <v>0</v>
      </c>
      <c r="O92" s="13">
        <f t="shared" si="18"/>
        <v>0</v>
      </c>
      <c r="P92" s="13">
        <f t="shared" si="18"/>
        <v>0</v>
      </c>
      <c r="Q92" s="13">
        <f t="shared" si="18"/>
        <v>0</v>
      </c>
      <c r="R92" s="13">
        <f t="shared" si="18"/>
        <v>0</v>
      </c>
      <c r="S92" s="13">
        <f t="shared" si="18"/>
        <v>0</v>
      </c>
      <c r="T92" s="14">
        <f ca="1">XIRR(V19:V91,E19:E91)</f>
        <v>14.686592769622804</v>
      </c>
      <c r="U92" s="13">
        <f>SUM(H92:S92)</f>
        <v>8688.2000000000007</v>
      </c>
    </row>
    <row r="94" spans="4:22" ht="16">
      <c r="T94" s="14"/>
    </row>
  </sheetData>
  <sheetProtection algorithmName="SHA-512" hashValue="2LITGn76vgtOMv3uSFxnX8PiKRVUT2dV9Rn1Un08FUf3HJftwhg+FIjMsA4klKoSODc0G23bOqwUE6NbYbyY1w==" saltValue="57y7fXqKilR4qgwVmHVpnQ==" spinCount="100000" sheet="1" formatCells="0" formatColumns="0" formatRows="0" insertColumns="0" insertRows="0" insertHyperlinks="0" deleteColumns="0" deleteRows="0" sort="0" autoFilter="0" pivotTables="0"/>
  <mergeCells count="13">
    <mergeCell ref="U14:U17"/>
    <mergeCell ref="H15:H17"/>
    <mergeCell ref="I15:I17"/>
    <mergeCell ref="J15:S15"/>
    <mergeCell ref="J16:L16"/>
    <mergeCell ref="M16:N16"/>
    <mergeCell ref="O16:S16"/>
    <mergeCell ref="T14:T17"/>
    <mergeCell ref="D14:D17"/>
    <mergeCell ref="E14:E17"/>
    <mergeCell ref="F14:F17"/>
    <mergeCell ref="G14:G17"/>
    <mergeCell ref="H14:S14"/>
  </mergeCells>
  <conditionalFormatting sqref="D20:U91">
    <cfRule type="cellIs" dxfId="4" priority="1" operator="equal">
      <formula>0</formula>
    </cfRule>
  </conditionalFormatting>
  <dataValidations count="3">
    <dataValidation operator="equal" allowBlank="1" showInputMessage="1" showErrorMessage="1" sqref="B4 B6" xr:uid="{CF662951-8C6D-487A-B5D6-318906C73670}"/>
    <dataValidation type="list" allowBlank="1" showInputMessage="1" showErrorMessage="1" sqref="B2" xr:uid="{9BB9DC57-2097-4AA9-91B6-89C5D1F1102A}">
      <formula1>amount3</formula1>
    </dataValidation>
    <dataValidation type="list" operator="equal" allowBlank="1" showInputMessage="1" showErrorMessage="1" sqref="B5" xr:uid="{531EEF2E-AD25-46A7-BCD1-49E7B24B570E}">
      <formula1>days</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4511-B338-4436-AE6D-8A3C5AF4CF0D}">
  <sheetPr>
    <tabColor rgb="FF00B0F0"/>
  </sheetPr>
  <dimension ref="A1:V94"/>
  <sheetViews>
    <sheetView zoomScale="85" zoomScaleNormal="85" workbookViewId="0">
      <selection activeCell="B2" sqref="B2"/>
    </sheetView>
  </sheetViews>
  <sheetFormatPr baseColWidth="10" defaultColWidth="8.83203125" defaultRowHeight="15" outlineLevelCol="1"/>
  <cols>
    <col min="1" max="1" width="38.5" style="1" customWidth="1"/>
    <col min="2" max="2" width="11" style="1" customWidth="1"/>
    <col min="3" max="3" width="10.6640625" style="1" bestFit="1" customWidth="1"/>
    <col min="4" max="4" width="8.83203125" style="1"/>
    <col min="5" max="5" width="13.1640625" style="1" customWidth="1"/>
    <col min="6" max="6" width="8.83203125" style="1"/>
    <col min="7" max="7" width="12.1640625" style="1" customWidth="1"/>
    <col min="8" max="8" width="11.6640625" style="1" customWidth="1"/>
    <col min="9" max="9" width="13.83203125" style="1" customWidth="1"/>
    <col min="10" max="10" width="8.83203125" style="1" customWidth="1" outlineLevel="1"/>
    <col min="11" max="11" width="9.5" style="1" bestFit="1" customWidth="1" outlineLevel="1"/>
    <col min="12" max="12" width="11" style="1" customWidth="1" outlineLevel="1"/>
    <col min="13" max="19" width="8.83203125" style="1" customWidth="1" outlineLevel="1"/>
    <col min="20" max="20" width="11.5" style="1" bestFit="1" customWidth="1"/>
    <col min="21" max="21" width="10.6640625" style="1" customWidth="1"/>
    <col min="22" max="22" width="9.1640625" style="1" hidden="1" customWidth="1"/>
    <col min="23" max="16384" width="8.83203125" style="1"/>
  </cols>
  <sheetData>
    <row r="1" spans="1:21" ht="24">
      <c r="A1" s="15" t="s">
        <v>0</v>
      </c>
      <c r="B1" s="29">
        <f ca="1">TODAY()</f>
        <v>46106</v>
      </c>
      <c r="D1" s="33" t="s">
        <v>84</v>
      </c>
    </row>
    <row r="2" spans="1:21" ht="16">
      <c r="A2" s="15" t="s">
        <v>26</v>
      </c>
      <c r="B2" s="32">
        <v>10000</v>
      </c>
    </row>
    <row r="3" spans="1:21" ht="16">
      <c r="A3" s="15" t="s">
        <v>31</v>
      </c>
      <c r="B3" s="20">
        <v>0.95</v>
      </c>
    </row>
    <row r="4" spans="1:21" ht="16">
      <c r="A4" s="15" t="s">
        <v>32</v>
      </c>
      <c r="B4" s="20">
        <v>0.95</v>
      </c>
    </row>
    <row r="5" spans="1:21" ht="16">
      <c r="A5" s="15" t="s">
        <v>28</v>
      </c>
      <c r="B5" s="21">
        <v>30</v>
      </c>
    </row>
    <row r="6" spans="1:21" ht="16">
      <c r="A6" s="15" t="s">
        <v>92</v>
      </c>
      <c r="B6" s="89">
        <v>0.15</v>
      </c>
    </row>
    <row r="7" spans="1:21" ht="16">
      <c r="A7" s="15" t="s">
        <v>27</v>
      </c>
      <c r="B7" s="18">
        <f>IF(ROUNDUP(360/B5,0)*B5&gt;365,ROUNDDOWN(360/B5,0),ROUNDUP(360/B5,0))</f>
        <v>12</v>
      </c>
    </row>
    <row r="8" spans="1:21" ht="16">
      <c r="A8" s="15" t="s">
        <v>33</v>
      </c>
      <c r="B8" s="9">
        <f>B5*B7</f>
        <v>360</v>
      </c>
      <c r="C8" s="30" t="s">
        <v>37</v>
      </c>
      <c r="D8" s="30"/>
      <c r="E8" s="30" t="s">
        <v>38</v>
      </c>
    </row>
    <row r="9" spans="1:21" ht="16">
      <c r="A9" s="15" t="s">
        <v>93</v>
      </c>
      <c r="B9" s="9">
        <f>B2*B6</f>
        <v>1500</v>
      </c>
      <c r="C9" s="30"/>
      <c r="D9" s="30"/>
      <c r="E9" s="30"/>
    </row>
    <row r="10" spans="1:21" ht="16">
      <c r="A10" s="15" t="s">
        <v>36</v>
      </c>
      <c r="B10" s="9">
        <f ca="1">B4*C10-(B4-B3)*B5</f>
        <v>346.75</v>
      </c>
      <c r="C10" s="30">
        <f ca="1">IF(OR(AND(MONTH(B1)&lt;=2,365+IF(MOD(YEAR(B1),4),0,1)=366),AND(MONTH(B1)&gt;2,365+IF(MOD(YEAR(E10),4),0,1))=366),366,365)</f>
        <v>365</v>
      </c>
      <c r="D10" s="30"/>
      <c r="E10" s="31">
        <f ca="1">EOMONTH(B1,12)</f>
        <v>46477</v>
      </c>
    </row>
    <row r="11" spans="1:21" ht="16">
      <c r="A11" s="15" t="s">
        <v>34</v>
      </c>
      <c r="B11" s="16">
        <f ca="1">T92</f>
        <v>21.062364006042483</v>
      </c>
    </row>
    <row r="12" spans="1:21" ht="16">
      <c r="A12" s="15" t="s">
        <v>1</v>
      </c>
      <c r="B12" s="28">
        <f>U92-H92</f>
        <v>35700</v>
      </c>
    </row>
    <row r="13" spans="1:21" ht="16">
      <c r="A13" s="15" t="s">
        <v>2</v>
      </c>
      <c r="B13" s="28">
        <f>U92</f>
        <v>45700</v>
      </c>
    </row>
    <row r="14" spans="1:21" ht="16">
      <c r="D14" s="95" t="s">
        <v>3</v>
      </c>
      <c r="E14" s="96" t="s">
        <v>4</v>
      </c>
      <c r="F14" s="96" t="s">
        <v>5</v>
      </c>
      <c r="G14" s="96" t="s">
        <v>6</v>
      </c>
      <c r="H14" s="97" t="s">
        <v>7</v>
      </c>
      <c r="I14" s="97"/>
      <c r="J14" s="97"/>
      <c r="K14" s="97"/>
      <c r="L14" s="97"/>
      <c r="M14" s="97"/>
      <c r="N14" s="97"/>
      <c r="O14" s="97"/>
      <c r="P14" s="97"/>
      <c r="Q14" s="97"/>
      <c r="R14" s="97"/>
      <c r="S14" s="97"/>
      <c r="T14" s="96" t="s">
        <v>8</v>
      </c>
      <c r="U14" s="96" t="s">
        <v>2</v>
      </c>
    </row>
    <row r="15" spans="1:21" ht="16">
      <c r="D15" s="95"/>
      <c r="E15" s="96"/>
      <c r="F15" s="96"/>
      <c r="G15" s="96"/>
      <c r="H15" s="96" t="s">
        <v>9</v>
      </c>
      <c r="I15" s="96" t="s">
        <v>10</v>
      </c>
      <c r="J15" s="98" t="s">
        <v>30</v>
      </c>
      <c r="K15" s="98"/>
      <c r="L15" s="98"/>
      <c r="M15" s="98"/>
      <c r="N15" s="98"/>
      <c r="O15" s="98"/>
      <c r="P15" s="98"/>
      <c r="Q15" s="98"/>
      <c r="R15" s="98"/>
      <c r="S15" s="98"/>
      <c r="T15" s="96"/>
      <c r="U15" s="96"/>
    </row>
    <row r="16" spans="1:21" ht="16">
      <c r="D16" s="95"/>
      <c r="E16" s="96"/>
      <c r="F16" s="96"/>
      <c r="G16" s="96"/>
      <c r="H16" s="96"/>
      <c r="I16" s="96"/>
      <c r="J16" s="98" t="s">
        <v>11</v>
      </c>
      <c r="K16" s="98"/>
      <c r="L16" s="98"/>
      <c r="M16" s="98" t="s">
        <v>12</v>
      </c>
      <c r="N16" s="98"/>
      <c r="O16" s="98" t="s">
        <v>13</v>
      </c>
      <c r="P16" s="98"/>
      <c r="Q16" s="98"/>
      <c r="R16" s="98"/>
      <c r="S16" s="98"/>
      <c r="T16" s="96"/>
      <c r="U16" s="96"/>
    </row>
    <row r="17" spans="4:22" ht="91.25" customHeight="1">
      <c r="D17" s="95"/>
      <c r="E17" s="96"/>
      <c r="F17" s="96"/>
      <c r="G17" s="96"/>
      <c r="H17" s="96"/>
      <c r="I17" s="96"/>
      <c r="J17" s="4" t="s">
        <v>14</v>
      </c>
      <c r="K17" s="4" t="s">
        <v>15</v>
      </c>
      <c r="L17" s="4" t="s">
        <v>16</v>
      </c>
      <c r="M17" s="4" t="s">
        <v>17</v>
      </c>
      <c r="N17" s="4" t="s">
        <v>18</v>
      </c>
      <c r="O17" s="4" t="s">
        <v>19</v>
      </c>
      <c r="P17" s="4" t="s">
        <v>20</v>
      </c>
      <c r="Q17" s="4" t="s">
        <v>21</v>
      </c>
      <c r="R17" s="4" t="s">
        <v>22</v>
      </c>
      <c r="S17" s="4" t="s">
        <v>23</v>
      </c>
      <c r="T17" s="96"/>
      <c r="U17" s="96"/>
    </row>
    <row r="18" spans="4:22" ht="16">
      <c r="D18" s="3">
        <v>1</v>
      </c>
      <c r="E18" s="2">
        <v>2</v>
      </c>
      <c r="F18" s="2">
        <v>3</v>
      </c>
      <c r="G18" s="2">
        <v>4</v>
      </c>
      <c r="H18" s="2">
        <v>5</v>
      </c>
      <c r="I18" s="2">
        <v>6</v>
      </c>
      <c r="J18" s="3">
        <v>7</v>
      </c>
      <c r="K18" s="3">
        <v>8</v>
      </c>
      <c r="L18" s="3">
        <v>9</v>
      </c>
      <c r="M18" s="3">
        <v>10</v>
      </c>
      <c r="N18" s="3">
        <v>11</v>
      </c>
      <c r="O18" s="3">
        <v>12</v>
      </c>
      <c r="P18" s="3">
        <v>13</v>
      </c>
      <c r="Q18" s="3">
        <v>14</v>
      </c>
      <c r="R18" s="3">
        <v>15</v>
      </c>
      <c r="S18" s="3">
        <v>16</v>
      </c>
      <c r="T18" s="2">
        <v>17</v>
      </c>
      <c r="U18" s="2">
        <v>18</v>
      </c>
    </row>
    <row r="19" spans="4:22" ht="17">
      <c r="D19" s="6" t="s">
        <v>24</v>
      </c>
      <c r="E19" s="5">
        <f ca="1">B1</f>
        <v>46106</v>
      </c>
      <c r="F19" s="2" t="s">
        <v>24</v>
      </c>
      <c r="G19" s="10">
        <f>-B2</f>
        <v>-10000</v>
      </c>
      <c r="H19" s="11">
        <f>G19</f>
        <v>-10000</v>
      </c>
      <c r="I19" s="11" t="s">
        <v>24</v>
      </c>
      <c r="J19" s="3">
        <v>0</v>
      </c>
      <c r="K19" s="3">
        <v>0</v>
      </c>
      <c r="L19" s="3">
        <v>0</v>
      </c>
      <c r="M19" s="3">
        <v>0</v>
      </c>
      <c r="N19" s="3">
        <v>0</v>
      </c>
      <c r="O19" s="3">
        <v>0</v>
      </c>
      <c r="P19" s="3">
        <v>0</v>
      </c>
      <c r="Q19" s="3">
        <v>0</v>
      </c>
      <c r="R19" s="3">
        <v>0</v>
      </c>
      <c r="S19" s="3">
        <v>0</v>
      </c>
      <c r="T19" s="2" t="s">
        <v>24</v>
      </c>
      <c r="U19" s="2" t="s">
        <v>24</v>
      </c>
      <c r="V19" s="92">
        <f>G19+K19</f>
        <v>-10000</v>
      </c>
    </row>
    <row r="20" spans="4:22" ht="17">
      <c r="D20" s="24">
        <v>1</v>
      </c>
      <c r="E20" s="25">
        <f t="shared" ref="E20:E51" ca="1" si="0">IF(D20&gt;$B$7,,$E$19+$B$5*D20-IF(D20=$B$7,0,1))</f>
        <v>46135</v>
      </c>
      <c r="F20" s="26">
        <f t="shared" ref="F20:F51" si="1">IF(D20&gt;$B$7,0,$B$5)</f>
        <v>30</v>
      </c>
      <c r="G20" s="27">
        <f>I20+H20</f>
        <v>2850</v>
      </c>
      <c r="H20" s="27">
        <f t="shared" ref="H20:H51" si="2">IF(D20&gt;$B$7,0,IF(D20=$B$7,$B$2,0))</f>
        <v>0</v>
      </c>
      <c r="I20" s="27">
        <f t="shared" ref="I20:I51" si="3">IF(D20&gt;$B$7,0,ROUND(IF(D20=1,$B$3,$B$4)*$B$2/100,2)*$B$5)</f>
        <v>2850</v>
      </c>
      <c r="J20" s="24">
        <v>0</v>
      </c>
      <c r="K20" s="24">
        <f>IF(D20&gt;$B$7,0,IF(D20=$B$7,$B$9,0))</f>
        <v>0</v>
      </c>
      <c r="L20" s="24">
        <v>0</v>
      </c>
      <c r="M20" s="24">
        <v>0</v>
      </c>
      <c r="N20" s="24">
        <v>0</v>
      </c>
      <c r="O20" s="24">
        <v>0</v>
      </c>
      <c r="P20" s="24">
        <v>0</v>
      </c>
      <c r="Q20" s="24">
        <v>0</v>
      </c>
      <c r="R20" s="24">
        <v>0</v>
      </c>
      <c r="S20" s="24">
        <v>0</v>
      </c>
      <c r="T20" s="24" t="s">
        <v>24</v>
      </c>
      <c r="U20" s="24" t="s">
        <v>24</v>
      </c>
      <c r="V20" s="92">
        <f t="shared" ref="V20:V83" si="4">G20+K20</f>
        <v>2850</v>
      </c>
    </row>
    <row r="21" spans="4:22" ht="17">
      <c r="D21" s="3">
        <v>2</v>
      </c>
      <c r="E21" s="5">
        <f t="shared" ca="1" si="0"/>
        <v>46165</v>
      </c>
      <c r="F21" s="22">
        <f t="shared" si="1"/>
        <v>30</v>
      </c>
      <c r="G21" s="12">
        <f>I21+H21</f>
        <v>2850</v>
      </c>
      <c r="H21" s="12">
        <f t="shared" si="2"/>
        <v>0</v>
      </c>
      <c r="I21" s="12">
        <f t="shared" si="3"/>
        <v>2850</v>
      </c>
      <c r="J21" s="3">
        <v>0</v>
      </c>
      <c r="K21" s="24">
        <f t="shared" ref="K21:K84" si="5">IF(D21&gt;$B$7,0,IF(D21=$B$7,$B$9,0))</f>
        <v>0</v>
      </c>
      <c r="L21" s="24">
        <v>0</v>
      </c>
      <c r="M21" s="3">
        <v>0</v>
      </c>
      <c r="N21" s="3">
        <v>0</v>
      </c>
      <c r="O21" s="3">
        <v>0</v>
      </c>
      <c r="P21" s="3">
        <v>0</v>
      </c>
      <c r="Q21" s="3">
        <v>0</v>
      </c>
      <c r="R21" s="3">
        <v>0</v>
      </c>
      <c r="S21" s="3">
        <v>0</v>
      </c>
      <c r="T21" s="2" t="s">
        <v>24</v>
      </c>
      <c r="U21" s="2" t="s">
        <v>24</v>
      </c>
      <c r="V21" s="92">
        <f t="shared" si="4"/>
        <v>2850</v>
      </c>
    </row>
    <row r="22" spans="4:22" ht="17">
      <c r="D22" s="3">
        <v>3</v>
      </c>
      <c r="E22" s="5">
        <f t="shared" ca="1" si="0"/>
        <v>46195</v>
      </c>
      <c r="F22" s="22">
        <f t="shared" si="1"/>
        <v>30</v>
      </c>
      <c r="G22" s="12">
        <f t="shared" ref="G22:G85" si="6">I22+H22</f>
        <v>2850</v>
      </c>
      <c r="H22" s="12">
        <f t="shared" si="2"/>
        <v>0</v>
      </c>
      <c r="I22" s="12">
        <f t="shared" si="3"/>
        <v>2850</v>
      </c>
      <c r="J22" s="3">
        <v>0</v>
      </c>
      <c r="K22" s="24">
        <f t="shared" si="5"/>
        <v>0</v>
      </c>
      <c r="L22" s="24">
        <v>0</v>
      </c>
      <c r="M22" s="3">
        <v>0</v>
      </c>
      <c r="N22" s="3">
        <v>0</v>
      </c>
      <c r="O22" s="3">
        <v>0</v>
      </c>
      <c r="P22" s="3">
        <v>0</v>
      </c>
      <c r="Q22" s="3">
        <v>0</v>
      </c>
      <c r="R22" s="3">
        <v>0</v>
      </c>
      <c r="S22" s="3">
        <v>0</v>
      </c>
      <c r="T22" s="2" t="s">
        <v>24</v>
      </c>
      <c r="U22" s="2" t="s">
        <v>24</v>
      </c>
      <c r="V22" s="92">
        <f t="shared" si="4"/>
        <v>2850</v>
      </c>
    </row>
    <row r="23" spans="4:22" ht="17">
      <c r="D23" s="3">
        <v>4</v>
      </c>
      <c r="E23" s="5">
        <f t="shared" ca="1" si="0"/>
        <v>46225</v>
      </c>
      <c r="F23" s="22">
        <f t="shared" si="1"/>
        <v>30</v>
      </c>
      <c r="G23" s="12">
        <f t="shared" si="6"/>
        <v>2850</v>
      </c>
      <c r="H23" s="12">
        <f t="shared" si="2"/>
        <v>0</v>
      </c>
      <c r="I23" s="12">
        <f t="shared" si="3"/>
        <v>2850</v>
      </c>
      <c r="J23" s="3">
        <v>0</v>
      </c>
      <c r="K23" s="24">
        <f t="shared" si="5"/>
        <v>0</v>
      </c>
      <c r="L23" s="24">
        <v>0</v>
      </c>
      <c r="M23" s="3">
        <v>0</v>
      </c>
      <c r="N23" s="3">
        <v>0</v>
      </c>
      <c r="O23" s="3">
        <v>0</v>
      </c>
      <c r="P23" s="3">
        <v>0</v>
      </c>
      <c r="Q23" s="3">
        <v>0</v>
      </c>
      <c r="R23" s="3">
        <v>0</v>
      </c>
      <c r="S23" s="3">
        <v>0</v>
      </c>
      <c r="T23" s="2" t="s">
        <v>24</v>
      </c>
      <c r="U23" s="2" t="s">
        <v>24</v>
      </c>
      <c r="V23" s="92">
        <f t="shared" si="4"/>
        <v>2850</v>
      </c>
    </row>
    <row r="24" spans="4:22" ht="17">
      <c r="D24" s="3">
        <v>5</v>
      </c>
      <c r="E24" s="5">
        <f t="shared" ca="1" si="0"/>
        <v>46255</v>
      </c>
      <c r="F24" s="22">
        <f t="shared" si="1"/>
        <v>30</v>
      </c>
      <c r="G24" s="12">
        <f t="shared" si="6"/>
        <v>2850</v>
      </c>
      <c r="H24" s="12">
        <f t="shared" si="2"/>
        <v>0</v>
      </c>
      <c r="I24" s="12">
        <f t="shared" si="3"/>
        <v>2850</v>
      </c>
      <c r="J24" s="3">
        <v>0</v>
      </c>
      <c r="K24" s="24">
        <f t="shared" si="5"/>
        <v>0</v>
      </c>
      <c r="L24" s="24">
        <v>0</v>
      </c>
      <c r="M24" s="3">
        <v>0</v>
      </c>
      <c r="N24" s="3">
        <v>0</v>
      </c>
      <c r="O24" s="3">
        <v>0</v>
      </c>
      <c r="P24" s="3">
        <v>0</v>
      </c>
      <c r="Q24" s="3">
        <v>0</v>
      </c>
      <c r="R24" s="3">
        <v>0</v>
      </c>
      <c r="S24" s="3">
        <v>0</v>
      </c>
      <c r="T24" s="2" t="s">
        <v>24</v>
      </c>
      <c r="U24" s="2" t="s">
        <v>24</v>
      </c>
      <c r="V24" s="92">
        <f t="shared" si="4"/>
        <v>2850</v>
      </c>
    </row>
    <row r="25" spans="4:22" ht="17">
      <c r="D25" s="3">
        <v>6</v>
      </c>
      <c r="E25" s="5">
        <f t="shared" ca="1" si="0"/>
        <v>46285</v>
      </c>
      <c r="F25" s="22">
        <f t="shared" si="1"/>
        <v>30</v>
      </c>
      <c r="G25" s="12">
        <f t="shared" si="6"/>
        <v>2850</v>
      </c>
      <c r="H25" s="12">
        <f t="shared" si="2"/>
        <v>0</v>
      </c>
      <c r="I25" s="12">
        <f t="shared" si="3"/>
        <v>2850</v>
      </c>
      <c r="J25" s="3">
        <v>0</v>
      </c>
      <c r="K25" s="24">
        <f t="shared" si="5"/>
        <v>0</v>
      </c>
      <c r="L25" s="24">
        <v>0</v>
      </c>
      <c r="M25" s="3">
        <v>0</v>
      </c>
      <c r="N25" s="3">
        <v>0</v>
      </c>
      <c r="O25" s="3">
        <v>0</v>
      </c>
      <c r="P25" s="3">
        <v>0</v>
      </c>
      <c r="Q25" s="3">
        <v>0</v>
      </c>
      <c r="R25" s="3">
        <v>0</v>
      </c>
      <c r="S25" s="3">
        <v>0</v>
      </c>
      <c r="T25" s="2" t="s">
        <v>24</v>
      </c>
      <c r="U25" s="2" t="s">
        <v>24</v>
      </c>
      <c r="V25" s="92">
        <f t="shared" si="4"/>
        <v>2850</v>
      </c>
    </row>
    <row r="26" spans="4:22" ht="17">
      <c r="D26" s="3">
        <v>7</v>
      </c>
      <c r="E26" s="5">
        <f t="shared" ca="1" si="0"/>
        <v>46315</v>
      </c>
      <c r="F26" s="22">
        <f t="shared" si="1"/>
        <v>30</v>
      </c>
      <c r="G26" s="12">
        <f t="shared" si="6"/>
        <v>2850</v>
      </c>
      <c r="H26" s="12">
        <f t="shared" si="2"/>
        <v>0</v>
      </c>
      <c r="I26" s="12">
        <f t="shared" si="3"/>
        <v>2850</v>
      </c>
      <c r="J26" s="3">
        <v>0</v>
      </c>
      <c r="K26" s="24">
        <f t="shared" si="5"/>
        <v>0</v>
      </c>
      <c r="L26" s="24">
        <v>0</v>
      </c>
      <c r="M26" s="3">
        <v>0</v>
      </c>
      <c r="N26" s="3">
        <v>0</v>
      </c>
      <c r="O26" s="3">
        <v>0</v>
      </c>
      <c r="P26" s="3">
        <v>0</v>
      </c>
      <c r="Q26" s="3">
        <v>0</v>
      </c>
      <c r="R26" s="3">
        <v>0</v>
      </c>
      <c r="S26" s="3">
        <v>0</v>
      </c>
      <c r="T26" s="2" t="s">
        <v>24</v>
      </c>
      <c r="U26" s="2" t="s">
        <v>24</v>
      </c>
      <c r="V26" s="92">
        <f t="shared" si="4"/>
        <v>2850</v>
      </c>
    </row>
    <row r="27" spans="4:22" ht="17">
      <c r="D27" s="3">
        <v>8</v>
      </c>
      <c r="E27" s="5">
        <f t="shared" ca="1" si="0"/>
        <v>46345</v>
      </c>
      <c r="F27" s="22">
        <f t="shared" si="1"/>
        <v>30</v>
      </c>
      <c r="G27" s="12">
        <f t="shared" si="6"/>
        <v>2850</v>
      </c>
      <c r="H27" s="12">
        <f t="shared" si="2"/>
        <v>0</v>
      </c>
      <c r="I27" s="12">
        <f t="shared" si="3"/>
        <v>2850</v>
      </c>
      <c r="J27" s="3">
        <v>0</v>
      </c>
      <c r="K27" s="24">
        <f t="shared" si="5"/>
        <v>0</v>
      </c>
      <c r="L27" s="24">
        <v>0</v>
      </c>
      <c r="M27" s="3">
        <v>0</v>
      </c>
      <c r="N27" s="3">
        <v>0</v>
      </c>
      <c r="O27" s="3">
        <v>0</v>
      </c>
      <c r="P27" s="3">
        <v>0</v>
      </c>
      <c r="Q27" s="3">
        <v>0</v>
      </c>
      <c r="R27" s="3">
        <v>0</v>
      </c>
      <c r="S27" s="3">
        <v>0</v>
      </c>
      <c r="T27" s="2" t="s">
        <v>24</v>
      </c>
      <c r="U27" s="2" t="s">
        <v>24</v>
      </c>
      <c r="V27" s="92">
        <f t="shared" si="4"/>
        <v>2850</v>
      </c>
    </row>
    <row r="28" spans="4:22" ht="17">
      <c r="D28" s="3">
        <v>9</v>
      </c>
      <c r="E28" s="5">
        <f t="shared" ca="1" si="0"/>
        <v>46375</v>
      </c>
      <c r="F28" s="22">
        <f t="shared" si="1"/>
        <v>30</v>
      </c>
      <c r="G28" s="12">
        <f t="shared" si="6"/>
        <v>2850</v>
      </c>
      <c r="H28" s="12">
        <f t="shared" si="2"/>
        <v>0</v>
      </c>
      <c r="I28" s="12">
        <f t="shared" si="3"/>
        <v>2850</v>
      </c>
      <c r="J28" s="3">
        <v>0</v>
      </c>
      <c r="K28" s="24">
        <f t="shared" si="5"/>
        <v>0</v>
      </c>
      <c r="L28" s="24">
        <v>0</v>
      </c>
      <c r="M28" s="3">
        <v>0</v>
      </c>
      <c r="N28" s="3">
        <v>0</v>
      </c>
      <c r="O28" s="3">
        <v>0</v>
      </c>
      <c r="P28" s="3">
        <v>0</v>
      </c>
      <c r="Q28" s="3">
        <v>0</v>
      </c>
      <c r="R28" s="3">
        <v>0</v>
      </c>
      <c r="S28" s="3">
        <v>0</v>
      </c>
      <c r="T28" s="2" t="s">
        <v>24</v>
      </c>
      <c r="U28" s="2" t="s">
        <v>24</v>
      </c>
      <c r="V28" s="92">
        <f t="shared" si="4"/>
        <v>2850</v>
      </c>
    </row>
    <row r="29" spans="4:22" ht="17">
      <c r="D29" s="3">
        <v>10</v>
      </c>
      <c r="E29" s="5">
        <f t="shared" ca="1" si="0"/>
        <v>46405</v>
      </c>
      <c r="F29" s="22">
        <f t="shared" si="1"/>
        <v>30</v>
      </c>
      <c r="G29" s="12">
        <f t="shared" si="6"/>
        <v>2850</v>
      </c>
      <c r="H29" s="12">
        <f t="shared" si="2"/>
        <v>0</v>
      </c>
      <c r="I29" s="12">
        <f t="shared" si="3"/>
        <v>2850</v>
      </c>
      <c r="J29" s="3">
        <v>0</v>
      </c>
      <c r="K29" s="24">
        <f t="shared" si="5"/>
        <v>0</v>
      </c>
      <c r="L29" s="24">
        <v>0</v>
      </c>
      <c r="M29" s="3">
        <v>0</v>
      </c>
      <c r="N29" s="3">
        <v>0</v>
      </c>
      <c r="O29" s="3">
        <v>0</v>
      </c>
      <c r="P29" s="3">
        <v>0</v>
      </c>
      <c r="Q29" s="3">
        <v>0</v>
      </c>
      <c r="R29" s="3">
        <v>0</v>
      </c>
      <c r="S29" s="3">
        <v>0</v>
      </c>
      <c r="T29" s="2" t="s">
        <v>24</v>
      </c>
      <c r="U29" s="2" t="s">
        <v>24</v>
      </c>
      <c r="V29" s="92">
        <f t="shared" si="4"/>
        <v>2850</v>
      </c>
    </row>
    <row r="30" spans="4:22" ht="17">
      <c r="D30" s="3">
        <v>11</v>
      </c>
      <c r="E30" s="5">
        <f t="shared" ca="1" si="0"/>
        <v>46435</v>
      </c>
      <c r="F30" s="22">
        <f t="shared" si="1"/>
        <v>30</v>
      </c>
      <c r="G30" s="12">
        <f t="shared" si="6"/>
        <v>2850</v>
      </c>
      <c r="H30" s="12">
        <f t="shared" si="2"/>
        <v>0</v>
      </c>
      <c r="I30" s="12">
        <f t="shared" si="3"/>
        <v>2850</v>
      </c>
      <c r="J30" s="3">
        <v>0</v>
      </c>
      <c r="K30" s="24">
        <f t="shared" si="5"/>
        <v>0</v>
      </c>
      <c r="L30" s="24">
        <v>0</v>
      </c>
      <c r="M30" s="3">
        <v>0</v>
      </c>
      <c r="N30" s="3">
        <v>0</v>
      </c>
      <c r="O30" s="3">
        <v>0</v>
      </c>
      <c r="P30" s="3">
        <v>0</v>
      </c>
      <c r="Q30" s="3">
        <v>0</v>
      </c>
      <c r="R30" s="3">
        <v>0</v>
      </c>
      <c r="S30" s="3">
        <v>0</v>
      </c>
      <c r="T30" s="2" t="s">
        <v>24</v>
      </c>
      <c r="U30" s="2" t="s">
        <v>24</v>
      </c>
      <c r="V30" s="92">
        <f t="shared" si="4"/>
        <v>2850</v>
      </c>
    </row>
    <row r="31" spans="4:22" ht="17">
      <c r="D31" s="3">
        <v>12</v>
      </c>
      <c r="E31" s="5">
        <f t="shared" ca="1" si="0"/>
        <v>46466</v>
      </c>
      <c r="F31" s="22">
        <f t="shared" si="1"/>
        <v>30</v>
      </c>
      <c r="G31" s="12">
        <f t="shared" si="6"/>
        <v>12850</v>
      </c>
      <c r="H31" s="12">
        <f t="shared" si="2"/>
        <v>10000</v>
      </c>
      <c r="I31" s="12">
        <f t="shared" si="3"/>
        <v>2850</v>
      </c>
      <c r="J31" s="3">
        <v>0</v>
      </c>
      <c r="K31" s="24">
        <f t="shared" si="5"/>
        <v>1500</v>
      </c>
      <c r="L31" s="24">
        <v>0</v>
      </c>
      <c r="M31" s="3">
        <v>0</v>
      </c>
      <c r="N31" s="3">
        <v>0</v>
      </c>
      <c r="O31" s="3">
        <v>0</v>
      </c>
      <c r="P31" s="3">
        <v>0</v>
      </c>
      <c r="Q31" s="3">
        <v>0</v>
      </c>
      <c r="R31" s="3">
        <v>0</v>
      </c>
      <c r="S31" s="3">
        <v>0</v>
      </c>
      <c r="T31" s="2" t="s">
        <v>24</v>
      </c>
      <c r="U31" s="2" t="s">
        <v>24</v>
      </c>
      <c r="V31" s="92">
        <f t="shared" si="4"/>
        <v>14350</v>
      </c>
    </row>
    <row r="32" spans="4:22" ht="17">
      <c r="D32" s="3">
        <v>13</v>
      </c>
      <c r="E32" s="5">
        <f t="shared" si="0"/>
        <v>0</v>
      </c>
      <c r="F32" s="22">
        <f t="shared" si="1"/>
        <v>0</v>
      </c>
      <c r="G32" s="12">
        <f t="shared" si="6"/>
        <v>0</v>
      </c>
      <c r="H32" s="12">
        <f t="shared" si="2"/>
        <v>0</v>
      </c>
      <c r="I32" s="12">
        <f t="shared" si="3"/>
        <v>0</v>
      </c>
      <c r="J32" s="3">
        <v>0</v>
      </c>
      <c r="K32" s="24">
        <f t="shared" si="5"/>
        <v>0</v>
      </c>
      <c r="L32" s="24">
        <v>0</v>
      </c>
      <c r="M32" s="3">
        <v>0</v>
      </c>
      <c r="N32" s="3">
        <v>0</v>
      </c>
      <c r="O32" s="3">
        <v>0</v>
      </c>
      <c r="P32" s="3">
        <v>0</v>
      </c>
      <c r="Q32" s="3">
        <v>0</v>
      </c>
      <c r="R32" s="3">
        <v>0</v>
      </c>
      <c r="S32" s="3">
        <v>0</v>
      </c>
      <c r="T32" s="2" t="s">
        <v>24</v>
      </c>
      <c r="U32" s="2" t="s">
        <v>24</v>
      </c>
      <c r="V32" s="92">
        <f t="shared" si="4"/>
        <v>0</v>
      </c>
    </row>
    <row r="33" spans="4:22" ht="17">
      <c r="D33" s="3">
        <v>14</v>
      </c>
      <c r="E33" s="5">
        <f t="shared" si="0"/>
        <v>0</v>
      </c>
      <c r="F33" s="22">
        <f t="shared" si="1"/>
        <v>0</v>
      </c>
      <c r="G33" s="12">
        <f t="shared" si="6"/>
        <v>0</v>
      </c>
      <c r="H33" s="12">
        <f t="shared" si="2"/>
        <v>0</v>
      </c>
      <c r="I33" s="12">
        <f t="shared" si="3"/>
        <v>0</v>
      </c>
      <c r="J33" s="3">
        <v>0</v>
      </c>
      <c r="K33" s="24">
        <f t="shared" si="5"/>
        <v>0</v>
      </c>
      <c r="L33" s="24">
        <v>0</v>
      </c>
      <c r="M33" s="3">
        <v>0</v>
      </c>
      <c r="N33" s="3">
        <v>0</v>
      </c>
      <c r="O33" s="3">
        <v>0</v>
      </c>
      <c r="P33" s="3">
        <v>0</v>
      </c>
      <c r="Q33" s="3">
        <v>0</v>
      </c>
      <c r="R33" s="3">
        <v>0</v>
      </c>
      <c r="S33" s="3">
        <v>0</v>
      </c>
      <c r="T33" s="2" t="s">
        <v>24</v>
      </c>
      <c r="U33" s="2" t="s">
        <v>24</v>
      </c>
      <c r="V33" s="92">
        <f t="shared" si="4"/>
        <v>0</v>
      </c>
    </row>
    <row r="34" spans="4:22" ht="17">
      <c r="D34" s="3">
        <v>15</v>
      </c>
      <c r="E34" s="5">
        <f t="shared" si="0"/>
        <v>0</v>
      </c>
      <c r="F34" s="22">
        <f t="shared" si="1"/>
        <v>0</v>
      </c>
      <c r="G34" s="12">
        <f t="shared" si="6"/>
        <v>0</v>
      </c>
      <c r="H34" s="12">
        <f t="shared" si="2"/>
        <v>0</v>
      </c>
      <c r="I34" s="12">
        <f t="shared" si="3"/>
        <v>0</v>
      </c>
      <c r="J34" s="3">
        <v>0</v>
      </c>
      <c r="K34" s="24">
        <f t="shared" si="5"/>
        <v>0</v>
      </c>
      <c r="L34" s="24">
        <v>0</v>
      </c>
      <c r="M34" s="3">
        <v>0</v>
      </c>
      <c r="N34" s="3">
        <v>0</v>
      </c>
      <c r="O34" s="3">
        <v>0</v>
      </c>
      <c r="P34" s="3">
        <v>0</v>
      </c>
      <c r="Q34" s="3">
        <v>0</v>
      </c>
      <c r="R34" s="3">
        <v>0</v>
      </c>
      <c r="S34" s="3">
        <v>0</v>
      </c>
      <c r="T34" s="2" t="s">
        <v>24</v>
      </c>
      <c r="U34" s="2" t="s">
        <v>24</v>
      </c>
      <c r="V34" s="92">
        <f t="shared" si="4"/>
        <v>0</v>
      </c>
    </row>
    <row r="35" spans="4:22" ht="17">
      <c r="D35" s="3">
        <v>16</v>
      </c>
      <c r="E35" s="5">
        <f t="shared" si="0"/>
        <v>0</v>
      </c>
      <c r="F35" s="22">
        <f t="shared" si="1"/>
        <v>0</v>
      </c>
      <c r="G35" s="12">
        <f t="shared" si="6"/>
        <v>0</v>
      </c>
      <c r="H35" s="12">
        <f t="shared" si="2"/>
        <v>0</v>
      </c>
      <c r="I35" s="12">
        <f t="shared" si="3"/>
        <v>0</v>
      </c>
      <c r="J35" s="3">
        <v>0</v>
      </c>
      <c r="K35" s="24">
        <f t="shared" si="5"/>
        <v>0</v>
      </c>
      <c r="L35" s="24">
        <v>0</v>
      </c>
      <c r="M35" s="3">
        <v>0</v>
      </c>
      <c r="N35" s="3">
        <v>0</v>
      </c>
      <c r="O35" s="3">
        <v>0</v>
      </c>
      <c r="P35" s="3">
        <v>0</v>
      </c>
      <c r="Q35" s="3">
        <v>0</v>
      </c>
      <c r="R35" s="3">
        <v>0</v>
      </c>
      <c r="S35" s="3">
        <v>0</v>
      </c>
      <c r="T35" s="2" t="s">
        <v>24</v>
      </c>
      <c r="U35" s="2" t="s">
        <v>24</v>
      </c>
      <c r="V35" s="92">
        <f t="shared" si="4"/>
        <v>0</v>
      </c>
    </row>
    <row r="36" spans="4:22" ht="17">
      <c r="D36" s="3">
        <v>17</v>
      </c>
      <c r="E36" s="5">
        <f t="shared" si="0"/>
        <v>0</v>
      </c>
      <c r="F36" s="22">
        <f t="shared" si="1"/>
        <v>0</v>
      </c>
      <c r="G36" s="12">
        <f t="shared" si="6"/>
        <v>0</v>
      </c>
      <c r="H36" s="12">
        <f t="shared" si="2"/>
        <v>0</v>
      </c>
      <c r="I36" s="12">
        <f t="shared" si="3"/>
        <v>0</v>
      </c>
      <c r="J36" s="3">
        <v>0</v>
      </c>
      <c r="K36" s="24">
        <f t="shared" si="5"/>
        <v>0</v>
      </c>
      <c r="L36" s="24">
        <v>0</v>
      </c>
      <c r="M36" s="3">
        <v>0</v>
      </c>
      <c r="N36" s="3">
        <v>0</v>
      </c>
      <c r="O36" s="3">
        <v>0</v>
      </c>
      <c r="P36" s="3">
        <v>0</v>
      </c>
      <c r="Q36" s="3">
        <v>0</v>
      </c>
      <c r="R36" s="3">
        <v>0</v>
      </c>
      <c r="S36" s="3">
        <v>0</v>
      </c>
      <c r="T36" s="2" t="s">
        <v>24</v>
      </c>
      <c r="U36" s="2" t="s">
        <v>24</v>
      </c>
      <c r="V36" s="92">
        <f t="shared" si="4"/>
        <v>0</v>
      </c>
    </row>
    <row r="37" spans="4:22" ht="17">
      <c r="D37" s="3">
        <v>18</v>
      </c>
      <c r="E37" s="5">
        <f t="shared" si="0"/>
        <v>0</v>
      </c>
      <c r="F37" s="22">
        <f t="shared" si="1"/>
        <v>0</v>
      </c>
      <c r="G37" s="12">
        <f t="shared" si="6"/>
        <v>0</v>
      </c>
      <c r="H37" s="12">
        <f t="shared" si="2"/>
        <v>0</v>
      </c>
      <c r="I37" s="12">
        <f t="shared" si="3"/>
        <v>0</v>
      </c>
      <c r="J37" s="3">
        <v>0</v>
      </c>
      <c r="K37" s="12">
        <f t="shared" si="5"/>
        <v>0</v>
      </c>
      <c r="L37" s="24">
        <v>0</v>
      </c>
      <c r="M37" s="3">
        <v>0</v>
      </c>
      <c r="N37" s="3">
        <v>0</v>
      </c>
      <c r="O37" s="3">
        <v>0</v>
      </c>
      <c r="P37" s="3">
        <v>0</v>
      </c>
      <c r="Q37" s="3">
        <v>0</v>
      </c>
      <c r="R37" s="3">
        <v>0</v>
      </c>
      <c r="S37" s="3">
        <v>0</v>
      </c>
      <c r="T37" s="2" t="s">
        <v>24</v>
      </c>
      <c r="U37" s="2" t="s">
        <v>24</v>
      </c>
      <c r="V37" s="92">
        <f t="shared" si="4"/>
        <v>0</v>
      </c>
    </row>
    <row r="38" spans="4:22" ht="17">
      <c r="D38" s="3">
        <v>19</v>
      </c>
      <c r="E38" s="5">
        <f t="shared" si="0"/>
        <v>0</v>
      </c>
      <c r="F38" s="22">
        <f t="shared" si="1"/>
        <v>0</v>
      </c>
      <c r="G38" s="12">
        <f t="shared" si="6"/>
        <v>0</v>
      </c>
      <c r="H38" s="12">
        <f t="shared" si="2"/>
        <v>0</v>
      </c>
      <c r="I38" s="12">
        <f t="shared" si="3"/>
        <v>0</v>
      </c>
      <c r="J38" s="3">
        <v>0</v>
      </c>
      <c r="K38" s="24">
        <f t="shared" si="5"/>
        <v>0</v>
      </c>
      <c r="L38" s="24">
        <v>0</v>
      </c>
      <c r="M38" s="3">
        <v>0</v>
      </c>
      <c r="N38" s="3">
        <v>0</v>
      </c>
      <c r="O38" s="3">
        <v>0</v>
      </c>
      <c r="P38" s="3">
        <v>0</v>
      </c>
      <c r="Q38" s="3">
        <v>0</v>
      </c>
      <c r="R38" s="3">
        <v>0</v>
      </c>
      <c r="S38" s="3">
        <v>0</v>
      </c>
      <c r="T38" s="2" t="s">
        <v>24</v>
      </c>
      <c r="U38" s="2" t="s">
        <v>24</v>
      </c>
      <c r="V38" s="92">
        <f t="shared" si="4"/>
        <v>0</v>
      </c>
    </row>
    <row r="39" spans="4:22" ht="17">
      <c r="D39" s="3">
        <v>20</v>
      </c>
      <c r="E39" s="5">
        <f t="shared" si="0"/>
        <v>0</v>
      </c>
      <c r="F39" s="22">
        <f t="shared" si="1"/>
        <v>0</v>
      </c>
      <c r="G39" s="12">
        <f t="shared" si="6"/>
        <v>0</v>
      </c>
      <c r="H39" s="12">
        <f t="shared" si="2"/>
        <v>0</v>
      </c>
      <c r="I39" s="12">
        <f t="shared" si="3"/>
        <v>0</v>
      </c>
      <c r="J39" s="3">
        <v>0</v>
      </c>
      <c r="K39" s="24">
        <f t="shared" si="5"/>
        <v>0</v>
      </c>
      <c r="L39" s="24">
        <v>0</v>
      </c>
      <c r="M39" s="3">
        <v>0</v>
      </c>
      <c r="N39" s="3">
        <v>0</v>
      </c>
      <c r="O39" s="3">
        <v>0</v>
      </c>
      <c r="P39" s="3">
        <v>0</v>
      </c>
      <c r="Q39" s="3">
        <v>0</v>
      </c>
      <c r="R39" s="3">
        <v>0</v>
      </c>
      <c r="S39" s="3">
        <v>0</v>
      </c>
      <c r="T39" s="2" t="s">
        <v>24</v>
      </c>
      <c r="U39" s="2" t="s">
        <v>24</v>
      </c>
      <c r="V39" s="92">
        <f t="shared" si="4"/>
        <v>0</v>
      </c>
    </row>
    <row r="40" spans="4:22" ht="17">
      <c r="D40" s="3">
        <v>21</v>
      </c>
      <c r="E40" s="5">
        <f t="shared" si="0"/>
        <v>0</v>
      </c>
      <c r="F40" s="22">
        <f t="shared" si="1"/>
        <v>0</v>
      </c>
      <c r="G40" s="12">
        <f t="shared" si="6"/>
        <v>0</v>
      </c>
      <c r="H40" s="12">
        <f t="shared" si="2"/>
        <v>0</v>
      </c>
      <c r="I40" s="12">
        <f t="shared" si="3"/>
        <v>0</v>
      </c>
      <c r="J40" s="3">
        <v>0</v>
      </c>
      <c r="K40" s="24">
        <f t="shared" si="5"/>
        <v>0</v>
      </c>
      <c r="L40" s="24">
        <v>0</v>
      </c>
      <c r="M40" s="3">
        <v>0</v>
      </c>
      <c r="N40" s="3">
        <v>0</v>
      </c>
      <c r="O40" s="3">
        <v>0</v>
      </c>
      <c r="P40" s="3">
        <v>0</v>
      </c>
      <c r="Q40" s="3">
        <v>0</v>
      </c>
      <c r="R40" s="3">
        <v>0</v>
      </c>
      <c r="S40" s="3">
        <v>0</v>
      </c>
      <c r="T40" s="2" t="s">
        <v>24</v>
      </c>
      <c r="U40" s="2" t="s">
        <v>24</v>
      </c>
      <c r="V40" s="92">
        <f t="shared" si="4"/>
        <v>0</v>
      </c>
    </row>
    <row r="41" spans="4:22" ht="17">
      <c r="D41" s="3">
        <v>22</v>
      </c>
      <c r="E41" s="5">
        <f t="shared" si="0"/>
        <v>0</v>
      </c>
      <c r="F41" s="22">
        <f t="shared" si="1"/>
        <v>0</v>
      </c>
      <c r="G41" s="12">
        <f t="shared" si="6"/>
        <v>0</v>
      </c>
      <c r="H41" s="12">
        <f t="shared" si="2"/>
        <v>0</v>
      </c>
      <c r="I41" s="12">
        <f t="shared" si="3"/>
        <v>0</v>
      </c>
      <c r="J41" s="3">
        <v>0</v>
      </c>
      <c r="K41" s="24">
        <f t="shared" si="5"/>
        <v>0</v>
      </c>
      <c r="L41" s="24">
        <v>0</v>
      </c>
      <c r="M41" s="3">
        <v>0</v>
      </c>
      <c r="N41" s="3">
        <v>0</v>
      </c>
      <c r="O41" s="3">
        <v>0</v>
      </c>
      <c r="P41" s="3">
        <v>0</v>
      </c>
      <c r="Q41" s="3">
        <v>0</v>
      </c>
      <c r="R41" s="3">
        <v>0</v>
      </c>
      <c r="S41" s="3">
        <v>0</v>
      </c>
      <c r="T41" s="2" t="s">
        <v>24</v>
      </c>
      <c r="U41" s="2" t="s">
        <v>24</v>
      </c>
      <c r="V41" s="92">
        <f t="shared" si="4"/>
        <v>0</v>
      </c>
    </row>
    <row r="42" spans="4:22" ht="17">
      <c r="D42" s="3">
        <v>23</v>
      </c>
      <c r="E42" s="5">
        <f t="shared" si="0"/>
        <v>0</v>
      </c>
      <c r="F42" s="22">
        <f t="shared" si="1"/>
        <v>0</v>
      </c>
      <c r="G42" s="12">
        <f t="shared" si="6"/>
        <v>0</v>
      </c>
      <c r="H42" s="12">
        <f t="shared" si="2"/>
        <v>0</v>
      </c>
      <c r="I42" s="12">
        <f t="shared" si="3"/>
        <v>0</v>
      </c>
      <c r="J42" s="3">
        <v>0</v>
      </c>
      <c r="K42" s="24">
        <f t="shared" si="5"/>
        <v>0</v>
      </c>
      <c r="L42" s="24">
        <v>0</v>
      </c>
      <c r="M42" s="3">
        <v>0</v>
      </c>
      <c r="N42" s="3">
        <v>0</v>
      </c>
      <c r="O42" s="3">
        <v>0</v>
      </c>
      <c r="P42" s="3">
        <v>0</v>
      </c>
      <c r="Q42" s="3">
        <v>0</v>
      </c>
      <c r="R42" s="3">
        <v>0</v>
      </c>
      <c r="S42" s="3">
        <v>0</v>
      </c>
      <c r="T42" s="2" t="s">
        <v>24</v>
      </c>
      <c r="U42" s="2" t="s">
        <v>24</v>
      </c>
      <c r="V42" s="92">
        <f t="shared" si="4"/>
        <v>0</v>
      </c>
    </row>
    <row r="43" spans="4:22" ht="17">
      <c r="D43" s="3">
        <v>24</v>
      </c>
      <c r="E43" s="5">
        <f t="shared" si="0"/>
        <v>0</v>
      </c>
      <c r="F43" s="22">
        <f t="shared" si="1"/>
        <v>0</v>
      </c>
      <c r="G43" s="12">
        <f t="shared" si="6"/>
        <v>0</v>
      </c>
      <c r="H43" s="12">
        <f t="shared" si="2"/>
        <v>0</v>
      </c>
      <c r="I43" s="12">
        <f t="shared" si="3"/>
        <v>0</v>
      </c>
      <c r="J43" s="3">
        <v>0</v>
      </c>
      <c r="K43" s="24">
        <f t="shared" si="5"/>
        <v>0</v>
      </c>
      <c r="L43" s="24">
        <v>0</v>
      </c>
      <c r="M43" s="3">
        <v>0</v>
      </c>
      <c r="N43" s="3">
        <v>0</v>
      </c>
      <c r="O43" s="3">
        <v>0</v>
      </c>
      <c r="P43" s="3">
        <v>0</v>
      </c>
      <c r="Q43" s="3">
        <v>0</v>
      </c>
      <c r="R43" s="3">
        <v>0</v>
      </c>
      <c r="S43" s="3">
        <v>0</v>
      </c>
      <c r="T43" s="2" t="s">
        <v>24</v>
      </c>
      <c r="U43" s="2" t="s">
        <v>24</v>
      </c>
      <c r="V43" s="92">
        <f t="shared" si="4"/>
        <v>0</v>
      </c>
    </row>
    <row r="44" spans="4:22" ht="17">
      <c r="D44" s="3">
        <v>25</v>
      </c>
      <c r="E44" s="5">
        <f t="shared" si="0"/>
        <v>0</v>
      </c>
      <c r="F44" s="22">
        <f t="shared" si="1"/>
        <v>0</v>
      </c>
      <c r="G44" s="12">
        <f t="shared" si="6"/>
        <v>0</v>
      </c>
      <c r="H44" s="12">
        <f t="shared" si="2"/>
        <v>0</v>
      </c>
      <c r="I44" s="12">
        <f t="shared" si="3"/>
        <v>0</v>
      </c>
      <c r="J44" s="3">
        <v>0</v>
      </c>
      <c r="K44" s="24">
        <f t="shared" si="5"/>
        <v>0</v>
      </c>
      <c r="L44" s="24">
        <v>0</v>
      </c>
      <c r="M44" s="3">
        <v>0</v>
      </c>
      <c r="N44" s="3">
        <v>0</v>
      </c>
      <c r="O44" s="3">
        <v>0</v>
      </c>
      <c r="P44" s="3">
        <v>0</v>
      </c>
      <c r="Q44" s="3">
        <v>0</v>
      </c>
      <c r="R44" s="3">
        <v>0</v>
      </c>
      <c r="S44" s="3">
        <v>0</v>
      </c>
      <c r="T44" s="2" t="s">
        <v>24</v>
      </c>
      <c r="U44" s="2" t="s">
        <v>24</v>
      </c>
      <c r="V44" s="92">
        <f t="shared" si="4"/>
        <v>0</v>
      </c>
    </row>
    <row r="45" spans="4:22" ht="17">
      <c r="D45" s="3">
        <v>26</v>
      </c>
      <c r="E45" s="5">
        <f t="shared" si="0"/>
        <v>0</v>
      </c>
      <c r="F45" s="22">
        <f t="shared" si="1"/>
        <v>0</v>
      </c>
      <c r="G45" s="12">
        <f t="shared" si="6"/>
        <v>0</v>
      </c>
      <c r="H45" s="12">
        <f t="shared" si="2"/>
        <v>0</v>
      </c>
      <c r="I45" s="12">
        <f t="shared" si="3"/>
        <v>0</v>
      </c>
      <c r="J45" s="3">
        <v>0</v>
      </c>
      <c r="K45" s="24">
        <f t="shared" si="5"/>
        <v>0</v>
      </c>
      <c r="L45" s="24">
        <v>0</v>
      </c>
      <c r="M45" s="3">
        <v>0</v>
      </c>
      <c r="N45" s="3">
        <v>0</v>
      </c>
      <c r="O45" s="3">
        <v>0</v>
      </c>
      <c r="P45" s="3">
        <v>0</v>
      </c>
      <c r="Q45" s="3">
        <v>0</v>
      </c>
      <c r="R45" s="3">
        <v>0</v>
      </c>
      <c r="S45" s="3">
        <v>0</v>
      </c>
      <c r="T45" s="2" t="s">
        <v>24</v>
      </c>
      <c r="U45" s="2" t="s">
        <v>24</v>
      </c>
      <c r="V45" s="92">
        <f t="shared" si="4"/>
        <v>0</v>
      </c>
    </row>
    <row r="46" spans="4:22" ht="17">
      <c r="D46" s="3">
        <v>27</v>
      </c>
      <c r="E46" s="5">
        <f t="shared" si="0"/>
        <v>0</v>
      </c>
      <c r="F46" s="22">
        <f t="shared" si="1"/>
        <v>0</v>
      </c>
      <c r="G46" s="12">
        <f t="shared" si="6"/>
        <v>0</v>
      </c>
      <c r="H46" s="12">
        <f t="shared" si="2"/>
        <v>0</v>
      </c>
      <c r="I46" s="12">
        <f t="shared" si="3"/>
        <v>0</v>
      </c>
      <c r="J46" s="3">
        <v>0</v>
      </c>
      <c r="K46" s="24">
        <f t="shared" si="5"/>
        <v>0</v>
      </c>
      <c r="L46" s="24">
        <v>0</v>
      </c>
      <c r="M46" s="3">
        <v>0</v>
      </c>
      <c r="N46" s="3">
        <v>0</v>
      </c>
      <c r="O46" s="3">
        <v>0</v>
      </c>
      <c r="P46" s="3">
        <v>0</v>
      </c>
      <c r="Q46" s="3">
        <v>0</v>
      </c>
      <c r="R46" s="3">
        <v>0</v>
      </c>
      <c r="S46" s="3">
        <v>0</v>
      </c>
      <c r="T46" s="2" t="s">
        <v>24</v>
      </c>
      <c r="U46" s="2" t="s">
        <v>24</v>
      </c>
      <c r="V46" s="92">
        <f t="shared" si="4"/>
        <v>0</v>
      </c>
    </row>
    <row r="47" spans="4:22" ht="17">
      <c r="D47" s="3">
        <v>28</v>
      </c>
      <c r="E47" s="5">
        <f t="shared" si="0"/>
        <v>0</v>
      </c>
      <c r="F47" s="22">
        <f t="shared" si="1"/>
        <v>0</v>
      </c>
      <c r="G47" s="12">
        <f t="shared" si="6"/>
        <v>0</v>
      </c>
      <c r="H47" s="12">
        <f t="shared" si="2"/>
        <v>0</v>
      </c>
      <c r="I47" s="12">
        <f t="shared" si="3"/>
        <v>0</v>
      </c>
      <c r="J47" s="3">
        <v>0</v>
      </c>
      <c r="K47" s="24">
        <f t="shared" si="5"/>
        <v>0</v>
      </c>
      <c r="L47" s="24">
        <v>0</v>
      </c>
      <c r="M47" s="3">
        <v>0</v>
      </c>
      <c r="N47" s="3">
        <v>0</v>
      </c>
      <c r="O47" s="3">
        <v>0</v>
      </c>
      <c r="P47" s="3">
        <v>0</v>
      </c>
      <c r="Q47" s="3">
        <v>0</v>
      </c>
      <c r="R47" s="3">
        <v>0</v>
      </c>
      <c r="S47" s="3">
        <v>0</v>
      </c>
      <c r="T47" s="2" t="s">
        <v>24</v>
      </c>
      <c r="U47" s="2" t="s">
        <v>24</v>
      </c>
      <c r="V47" s="92">
        <f t="shared" si="4"/>
        <v>0</v>
      </c>
    </row>
    <row r="48" spans="4:22" ht="17">
      <c r="D48" s="3">
        <v>29</v>
      </c>
      <c r="E48" s="5">
        <f t="shared" si="0"/>
        <v>0</v>
      </c>
      <c r="F48" s="22">
        <f t="shared" si="1"/>
        <v>0</v>
      </c>
      <c r="G48" s="12">
        <f t="shared" si="6"/>
        <v>0</v>
      </c>
      <c r="H48" s="12">
        <f t="shared" si="2"/>
        <v>0</v>
      </c>
      <c r="I48" s="12">
        <f t="shared" si="3"/>
        <v>0</v>
      </c>
      <c r="J48" s="3">
        <v>0</v>
      </c>
      <c r="K48" s="24">
        <f t="shared" si="5"/>
        <v>0</v>
      </c>
      <c r="L48" s="24">
        <v>0</v>
      </c>
      <c r="M48" s="3">
        <v>0</v>
      </c>
      <c r="N48" s="3">
        <v>0</v>
      </c>
      <c r="O48" s="3">
        <v>0</v>
      </c>
      <c r="P48" s="3">
        <v>0</v>
      </c>
      <c r="Q48" s="3">
        <v>0</v>
      </c>
      <c r="R48" s="3">
        <v>0</v>
      </c>
      <c r="S48" s="3">
        <v>0</v>
      </c>
      <c r="T48" s="2" t="s">
        <v>24</v>
      </c>
      <c r="U48" s="2" t="s">
        <v>24</v>
      </c>
      <c r="V48" s="92">
        <f t="shared" si="4"/>
        <v>0</v>
      </c>
    </row>
    <row r="49" spans="4:22" ht="17">
      <c r="D49" s="3">
        <v>30</v>
      </c>
      <c r="E49" s="5">
        <f t="shared" si="0"/>
        <v>0</v>
      </c>
      <c r="F49" s="22">
        <f t="shared" si="1"/>
        <v>0</v>
      </c>
      <c r="G49" s="12">
        <f t="shared" si="6"/>
        <v>0</v>
      </c>
      <c r="H49" s="12">
        <f t="shared" si="2"/>
        <v>0</v>
      </c>
      <c r="I49" s="12">
        <f t="shared" si="3"/>
        <v>0</v>
      </c>
      <c r="J49" s="3">
        <v>0</v>
      </c>
      <c r="K49" s="24">
        <f t="shared" si="5"/>
        <v>0</v>
      </c>
      <c r="L49" s="24">
        <v>0</v>
      </c>
      <c r="M49" s="3">
        <v>0</v>
      </c>
      <c r="N49" s="3">
        <v>0</v>
      </c>
      <c r="O49" s="3">
        <v>0</v>
      </c>
      <c r="P49" s="3">
        <v>0</v>
      </c>
      <c r="Q49" s="3">
        <v>0</v>
      </c>
      <c r="R49" s="3">
        <v>0</v>
      </c>
      <c r="S49" s="3">
        <v>0</v>
      </c>
      <c r="T49" s="2" t="s">
        <v>24</v>
      </c>
      <c r="U49" s="2" t="s">
        <v>24</v>
      </c>
      <c r="V49" s="92">
        <f t="shared" si="4"/>
        <v>0</v>
      </c>
    </row>
    <row r="50" spans="4:22" ht="17">
      <c r="D50" s="3">
        <v>31</v>
      </c>
      <c r="E50" s="5">
        <f t="shared" si="0"/>
        <v>0</v>
      </c>
      <c r="F50" s="22">
        <f t="shared" si="1"/>
        <v>0</v>
      </c>
      <c r="G50" s="12">
        <f t="shared" si="6"/>
        <v>0</v>
      </c>
      <c r="H50" s="12">
        <f t="shared" si="2"/>
        <v>0</v>
      </c>
      <c r="I50" s="12">
        <f t="shared" si="3"/>
        <v>0</v>
      </c>
      <c r="J50" s="3">
        <v>0</v>
      </c>
      <c r="K50" s="24">
        <f t="shared" si="5"/>
        <v>0</v>
      </c>
      <c r="L50" s="24">
        <v>0</v>
      </c>
      <c r="M50" s="3">
        <v>0</v>
      </c>
      <c r="N50" s="3">
        <v>0</v>
      </c>
      <c r="O50" s="3">
        <v>0</v>
      </c>
      <c r="P50" s="3">
        <v>0</v>
      </c>
      <c r="Q50" s="3">
        <v>0</v>
      </c>
      <c r="R50" s="3">
        <v>0</v>
      </c>
      <c r="S50" s="3">
        <v>0</v>
      </c>
      <c r="T50" s="2" t="s">
        <v>24</v>
      </c>
      <c r="U50" s="2" t="s">
        <v>24</v>
      </c>
      <c r="V50" s="92">
        <f t="shared" si="4"/>
        <v>0</v>
      </c>
    </row>
    <row r="51" spans="4:22" ht="17">
      <c r="D51" s="3">
        <v>32</v>
      </c>
      <c r="E51" s="5">
        <f t="shared" si="0"/>
        <v>0</v>
      </c>
      <c r="F51" s="22">
        <f t="shared" si="1"/>
        <v>0</v>
      </c>
      <c r="G51" s="12">
        <f t="shared" si="6"/>
        <v>0</v>
      </c>
      <c r="H51" s="12">
        <f t="shared" si="2"/>
        <v>0</v>
      </c>
      <c r="I51" s="12">
        <f t="shared" si="3"/>
        <v>0</v>
      </c>
      <c r="J51" s="3">
        <v>0</v>
      </c>
      <c r="K51" s="24">
        <f t="shared" si="5"/>
        <v>0</v>
      </c>
      <c r="L51" s="24">
        <v>0</v>
      </c>
      <c r="M51" s="3">
        <v>0</v>
      </c>
      <c r="N51" s="3">
        <v>0</v>
      </c>
      <c r="O51" s="3">
        <v>0</v>
      </c>
      <c r="P51" s="3">
        <v>0</v>
      </c>
      <c r="Q51" s="3">
        <v>0</v>
      </c>
      <c r="R51" s="3">
        <v>0</v>
      </c>
      <c r="S51" s="3">
        <v>0</v>
      </c>
      <c r="T51" s="2" t="s">
        <v>24</v>
      </c>
      <c r="U51" s="2" t="s">
        <v>24</v>
      </c>
      <c r="V51" s="92">
        <f t="shared" si="4"/>
        <v>0</v>
      </c>
    </row>
    <row r="52" spans="4:22" ht="17">
      <c r="D52" s="3">
        <v>33</v>
      </c>
      <c r="E52" s="5">
        <f t="shared" ref="E52:E83" si="7">IF(D52&gt;$B$7,,$E$19+$B$5*D52-IF(D52=$B$7,0,1))</f>
        <v>0</v>
      </c>
      <c r="F52" s="22">
        <f t="shared" ref="F52:F83" si="8">IF(D52&gt;$B$7,0,$B$5)</f>
        <v>0</v>
      </c>
      <c r="G52" s="12">
        <f t="shared" si="6"/>
        <v>0</v>
      </c>
      <c r="H52" s="12">
        <f t="shared" ref="H52:H83" si="9">IF(D52&gt;$B$7,0,IF(D52=$B$7,$B$2,0))</f>
        <v>0</v>
      </c>
      <c r="I52" s="12">
        <f t="shared" ref="I52:I83" si="10">IF(D52&gt;$B$7,0,ROUND(IF(D52=1,$B$3,$B$4)*$B$2/100,2)*$B$5)</f>
        <v>0</v>
      </c>
      <c r="J52" s="3">
        <v>0</v>
      </c>
      <c r="K52" s="24">
        <f t="shared" si="5"/>
        <v>0</v>
      </c>
      <c r="L52" s="24">
        <v>0</v>
      </c>
      <c r="M52" s="3">
        <v>0</v>
      </c>
      <c r="N52" s="3">
        <v>0</v>
      </c>
      <c r="O52" s="3">
        <v>0</v>
      </c>
      <c r="P52" s="3">
        <v>0</v>
      </c>
      <c r="Q52" s="3">
        <v>0</v>
      </c>
      <c r="R52" s="3">
        <v>0</v>
      </c>
      <c r="S52" s="3">
        <v>0</v>
      </c>
      <c r="T52" s="2" t="s">
        <v>24</v>
      </c>
      <c r="U52" s="2" t="s">
        <v>24</v>
      </c>
      <c r="V52" s="92">
        <f t="shared" si="4"/>
        <v>0</v>
      </c>
    </row>
    <row r="53" spans="4:22" ht="17">
      <c r="D53" s="3">
        <v>34</v>
      </c>
      <c r="E53" s="5">
        <f t="shared" si="7"/>
        <v>0</v>
      </c>
      <c r="F53" s="22">
        <f t="shared" si="8"/>
        <v>0</v>
      </c>
      <c r="G53" s="12">
        <f t="shared" si="6"/>
        <v>0</v>
      </c>
      <c r="H53" s="12">
        <f t="shared" si="9"/>
        <v>0</v>
      </c>
      <c r="I53" s="12">
        <f t="shared" si="10"/>
        <v>0</v>
      </c>
      <c r="J53" s="3">
        <v>0</v>
      </c>
      <c r="K53" s="24">
        <f t="shared" si="5"/>
        <v>0</v>
      </c>
      <c r="L53" s="24">
        <v>0</v>
      </c>
      <c r="M53" s="3">
        <v>0</v>
      </c>
      <c r="N53" s="3">
        <v>0</v>
      </c>
      <c r="O53" s="3">
        <v>0</v>
      </c>
      <c r="P53" s="3">
        <v>0</v>
      </c>
      <c r="Q53" s="3">
        <v>0</v>
      </c>
      <c r="R53" s="3">
        <v>0</v>
      </c>
      <c r="S53" s="3">
        <v>0</v>
      </c>
      <c r="T53" s="2" t="s">
        <v>24</v>
      </c>
      <c r="U53" s="2" t="s">
        <v>24</v>
      </c>
      <c r="V53" s="92">
        <f t="shared" si="4"/>
        <v>0</v>
      </c>
    </row>
    <row r="54" spans="4:22" ht="17">
      <c r="D54" s="3">
        <v>35</v>
      </c>
      <c r="E54" s="5">
        <f t="shared" si="7"/>
        <v>0</v>
      </c>
      <c r="F54" s="22">
        <f t="shared" si="8"/>
        <v>0</v>
      </c>
      <c r="G54" s="12">
        <f t="shared" si="6"/>
        <v>0</v>
      </c>
      <c r="H54" s="12">
        <f t="shared" si="9"/>
        <v>0</v>
      </c>
      <c r="I54" s="12">
        <f t="shared" si="10"/>
        <v>0</v>
      </c>
      <c r="J54" s="3">
        <v>0</v>
      </c>
      <c r="K54" s="24">
        <f t="shared" si="5"/>
        <v>0</v>
      </c>
      <c r="L54" s="24">
        <v>0</v>
      </c>
      <c r="M54" s="3">
        <v>0</v>
      </c>
      <c r="N54" s="3">
        <v>0</v>
      </c>
      <c r="O54" s="3">
        <v>0</v>
      </c>
      <c r="P54" s="3">
        <v>0</v>
      </c>
      <c r="Q54" s="3">
        <v>0</v>
      </c>
      <c r="R54" s="3">
        <v>0</v>
      </c>
      <c r="S54" s="3">
        <v>0</v>
      </c>
      <c r="T54" s="2" t="s">
        <v>24</v>
      </c>
      <c r="U54" s="2" t="s">
        <v>24</v>
      </c>
      <c r="V54" s="92">
        <f t="shared" si="4"/>
        <v>0</v>
      </c>
    </row>
    <row r="55" spans="4:22" ht="17">
      <c r="D55" s="3">
        <v>36</v>
      </c>
      <c r="E55" s="5">
        <f t="shared" si="7"/>
        <v>0</v>
      </c>
      <c r="F55" s="22">
        <f t="shared" si="8"/>
        <v>0</v>
      </c>
      <c r="G55" s="12">
        <f t="shared" si="6"/>
        <v>0</v>
      </c>
      <c r="H55" s="12">
        <f t="shared" si="9"/>
        <v>0</v>
      </c>
      <c r="I55" s="12">
        <f t="shared" si="10"/>
        <v>0</v>
      </c>
      <c r="J55" s="3">
        <v>0</v>
      </c>
      <c r="K55" s="24">
        <f t="shared" si="5"/>
        <v>0</v>
      </c>
      <c r="L55" s="24">
        <v>0</v>
      </c>
      <c r="M55" s="3">
        <v>0</v>
      </c>
      <c r="N55" s="3">
        <v>0</v>
      </c>
      <c r="O55" s="3">
        <v>0</v>
      </c>
      <c r="P55" s="3">
        <v>0</v>
      </c>
      <c r="Q55" s="3">
        <v>0</v>
      </c>
      <c r="R55" s="3">
        <v>0</v>
      </c>
      <c r="S55" s="3">
        <v>0</v>
      </c>
      <c r="T55" s="2" t="s">
        <v>24</v>
      </c>
      <c r="U55" s="2" t="s">
        <v>24</v>
      </c>
      <c r="V55" s="92">
        <f t="shared" si="4"/>
        <v>0</v>
      </c>
    </row>
    <row r="56" spans="4:22" ht="17">
      <c r="D56" s="3">
        <v>37</v>
      </c>
      <c r="E56" s="5">
        <f t="shared" si="7"/>
        <v>0</v>
      </c>
      <c r="F56" s="22">
        <f t="shared" si="8"/>
        <v>0</v>
      </c>
      <c r="G56" s="12">
        <f t="shared" si="6"/>
        <v>0</v>
      </c>
      <c r="H56" s="12">
        <f t="shared" si="9"/>
        <v>0</v>
      </c>
      <c r="I56" s="12">
        <f t="shared" si="10"/>
        <v>0</v>
      </c>
      <c r="J56" s="3">
        <v>0</v>
      </c>
      <c r="K56" s="24">
        <f t="shared" si="5"/>
        <v>0</v>
      </c>
      <c r="L56" s="24">
        <v>0</v>
      </c>
      <c r="M56" s="3">
        <v>0</v>
      </c>
      <c r="N56" s="3">
        <v>0</v>
      </c>
      <c r="O56" s="3">
        <v>0</v>
      </c>
      <c r="P56" s="3">
        <v>0</v>
      </c>
      <c r="Q56" s="3">
        <v>0</v>
      </c>
      <c r="R56" s="3">
        <v>0</v>
      </c>
      <c r="S56" s="3">
        <v>0</v>
      </c>
      <c r="T56" s="2" t="s">
        <v>24</v>
      </c>
      <c r="U56" s="2" t="s">
        <v>24</v>
      </c>
      <c r="V56" s="92">
        <f t="shared" si="4"/>
        <v>0</v>
      </c>
    </row>
    <row r="57" spans="4:22" ht="17">
      <c r="D57" s="3">
        <v>38</v>
      </c>
      <c r="E57" s="5">
        <f t="shared" si="7"/>
        <v>0</v>
      </c>
      <c r="F57" s="22">
        <f t="shared" si="8"/>
        <v>0</v>
      </c>
      <c r="G57" s="12">
        <f t="shared" si="6"/>
        <v>0</v>
      </c>
      <c r="H57" s="12">
        <f t="shared" si="9"/>
        <v>0</v>
      </c>
      <c r="I57" s="12">
        <f t="shared" si="10"/>
        <v>0</v>
      </c>
      <c r="J57" s="3">
        <v>0</v>
      </c>
      <c r="K57" s="24">
        <f t="shared" si="5"/>
        <v>0</v>
      </c>
      <c r="L57" s="24">
        <v>0</v>
      </c>
      <c r="M57" s="3">
        <v>0</v>
      </c>
      <c r="N57" s="3">
        <v>0</v>
      </c>
      <c r="O57" s="3">
        <v>0</v>
      </c>
      <c r="P57" s="3">
        <v>0</v>
      </c>
      <c r="Q57" s="3">
        <v>0</v>
      </c>
      <c r="R57" s="3">
        <v>0</v>
      </c>
      <c r="S57" s="3">
        <v>0</v>
      </c>
      <c r="T57" s="2" t="s">
        <v>24</v>
      </c>
      <c r="U57" s="2" t="s">
        <v>24</v>
      </c>
      <c r="V57" s="92">
        <f t="shared" si="4"/>
        <v>0</v>
      </c>
    </row>
    <row r="58" spans="4:22" ht="17">
      <c r="D58" s="3">
        <v>39</v>
      </c>
      <c r="E58" s="5">
        <f t="shared" si="7"/>
        <v>0</v>
      </c>
      <c r="F58" s="22">
        <f t="shared" si="8"/>
        <v>0</v>
      </c>
      <c r="G58" s="12">
        <f t="shared" si="6"/>
        <v>0</v>
      </c>
      <c r="H58" s="12">
        <f t="shared" si="9"/>
        <v>0</v>
      </c>
      <c r="I58" s="12">
        <f t="shared" si="10"/>
        <v>0</v>
      </c>
      <c r="J58" s="3">
        <v>0</v>
      </c>
      <c r="K58" s="24">
        <f t="shared" si="5"/>
        <v>0</v>
      </c>
      <c r="L58" s="24">
        <v>0</v>
      </c>
      <c r="M58" s="3">
        <v>0</v>
      </c>
      <c r="N58" s="3">
        <v>0</v>
      </c>
      <c r="O58" s="3">
        <v>0</v>
      </c>
      <c r="P58" s="3">
        <v>0</v>
      </c>
      <c r="Q58" s="3">
        <v>0</v>
      </c>
      <c r="R58" s="3">
        <v>0</v>
      </c>
      <c r="S58" s="3">
        <v>0</v>
      </c>
      <c r="T58" s="2" t="s">
        <v>24</v>
      </c>
      <c r="U58" s="2" t="s">
        <v>24</v>
      </c>
      <c r="V58" s="92">
        <f t="shared" si="4"/>
        <v>0</v>
      </c>
    </row>
    <row r="59" spans="4:22" ht="17">
      <c r="D59" s="3">
        <v>40</v>
      </c>
      <c r="E59" s="5">
        <f t="shared" si="7"/>
        <v>0</v>
      </c>
      <c r="F59" s="22">
        <f t="shared" si="8"/>
        <v>0</v>
      </c>
      <c r="G59" s="12">
        <f t="shared" si="6"/>
        <v>0</v>
      </c>
      <c r="H59" s="12">
        <f t="shared" si="9"/>
        <v>0</v>
      </c>
      <c r="I59" s="12">
        <f t="shared" si="10"/>
        <v>0</v>
      </c>
      <c r="J59" s="3">
        <v>0</v>
      </c>
      <c r="K59" s="24">
        <f t="shared" si="5"/>
        <v>0</v>
      </c>
      <c r="L59" s="24">
        <v>0</v>
      </c>
      <c r="M59" s="3">
        <v>0</v>
      </c>
      <c r="N59" s="3">
        <v>0</v>
      </c>
      <c r="O59" s="3">
        <v>0</v>
      </c>
      <c r="P59" s="3">
        <v>0</v>
      </c>
      <c r="Q59" s="3">
        <v>0</v>
      </c>
      <c r="R59" s="3">
        <v>0</v>
      </c>
      <c r="S59" s="3">
        <v>0</v>
      </c>
      <c r="T59" s="2" t="s">
        <v>24</v>
      </c>
      <c r="U59" s="2" t="s">
        <v>24</v>
      </c>
      <c r="V59" s="92">
        <f t="shared" si="4"/>
        <v>0</v>
      </c>
    </row>
    <row r="60" spans="4:22" ht="17">
      <c r="D60" s="3">
        <v>41</v>
      </c>
      <c r="E60" s="5">
        <f t="shared" si="7"/>
        <v>0</v>
      </c>
      <c r="F60" s="22">
        <f t="shared" si="8"/>
        <v>0</v>
      </c>
      <c r="G60" s="12">
        <f t="shared" si="6"/>
        <v>0</v>
      </c>
      <c r="H60" s="12">
        <f t="shared" si="9"/>
        <v>0</v>
      </c>
      <c r="I60" s="12">
        <f t="shared" si="10"/>
        <v>0</v>
      </c>
      <c r="J60" s="3">
        <v>0</v>
      </c>
      <c r="K60" s="24">
        <f t="shared" si="5"/>
        <v>0</v>
      </c>
      <c r="L60" s="24">
        <v>0</v>
      </c>
      <c r="M60" s="3">
        <v>0</v>
      </c>
      <c r="N60" s="3">
        <v>0</v>
      </c>
      <c r="O60" s="3">
        <v>0</v>
      </c>
      <c r="P60" s="3">
        <v>0</v>
      </c>
      <c r="Q60" s="3">
        <v>0</v>
      </c>
      <c r="R60" s="3">
        <v>0</v>
      </c>
      <c r="S60" s="3">
        <v>0</v>
      </c>
      <c r="T60" s="2" t="s">
        <v>24</v>
      </c>
      <c r="U60" s="2" t="s">
        <v>24</v>
      </c>
      <c r="V60" s="92">
        <f t="shared" si="4"/>
        <v>0</v>
      </c>
    </row>
    <row r="61" spans="4:22" ht="17">
      <c r="D61" s="3">
        <v>42</v>
      </c>
      <c r="E61" s="5">
        <f t="shared" si="7"/>
        <v>0</v>
      </c>
      <c r="F61" s="22">
        <f t="shared" si="8"/>
        <v>0</v>
      </c>
      <c r="G61" s="12">
        <f t="shared" si="6"/>
        <v>0</v>
      </c>
      <c r="H61" s="12">
        <f t="shared" si="9"/>
        <v>0</v>
      </c>
      <c r="I61" s="12">
        <f t="shared" si="10"/>
        <v>0</v>
      </c>
      <c r="J61" s="3">
        <v>0</v>
      </c>
      <c r="K61" s="24">
        <f t="shared" si="5"/>
        <v>0</v>
      </c>
      <c r="L61" s="24">
        <v>0</v>
      </c>
      <c r="M61" s="3">
        <v>0</v>
      </c>
      <c r="N61" s="3">
        <v>0</v>
      </c>
      <c r="O61" s="3">
        <v>0</v>
      </c>
      <c r="P61" s="3">
        <v>0</v>
      </c>
      <c r="Q61" s="3">
        <v>0</v>
      </c>
      <c r="R61" s="3">
        <v>0</v>
      </c>
      <c r="S61" s="3">
        <v>0</v>
      </c>
      <c r="T61" s="2" t="s">
        <v>24</v>
      </c>
      <c r="U61" s="2" t="s">
        <v>24</v>
      </c>
      <c r="V61" s="92">
        <f t="shared" si="4"/>
        <v>0</v>
      </c>
    </row>
    <row r="62" spans="4:22" ht="17">
      <c r="D62" s="3">
        <v>43</v>
      </c>
      <c r="E62" s="5">
        <f t="shared" si="7"/>
        <v>0</v>
      </c>
      <c r="F62" s="22">
        <f t="shared" si="8"/>
        <v>0</v>
      </c>
      <c r="G62" s="12">
        <f t="shared" si="6"/>
        <v>0</v>
      </c>
      <c r="H62" s="12">
        <f t="shared" si="9"/>
        <v>0</v>
      </c>
      <c r="I62" s="12">
        <f t="shared" si="10"/>
        <v>0</v>
      </c>
      <c r="J62" s="3">
        <v>0</v>
      </c>
      <c r="K62" s="24">
        <f t="shared" si="5"/>
        <v>0</v>
      </c>
      <c r="L62" s="24">
        <v>0</v>
      </c>
      <c r="M62" s="3">
        <v>0</v>
      </c>
      <c r="N62" s="3">
        <v>0</v>
      </c>
      <c r="O62" s="3">
        <v>0</v>
      </c>
      <c r="P62" s="3">
        <v>0</v>
      </c>
      <c r="Q62" s="3">
        <v>0</v>
      </c>
      <c r="R62" s="3">
        <v>0</v>
      </c>
      <c r="S62" s="3">
        <v>0</v>
      </c>
      <c r="T62" s="2" t="s">
        <v>24</v>
      </c>
      <c r="U62" s="2" t="s">
        <v>24</v>
      </c>
      <c r="V62" s="92">
        <f t="shared" si="4"/>
        <v>0</v>
      </c>
    </row>
    <row r="63" spans="4:22" ht="17">
      <c r="D63" s="3">
        <v>44</v>
      </c>
      <c r="E63" s="5">
        <f t="shared" si="7"/>
        <v>0</v>
      </c>
      <c r="F63" s="22">
        <f t="shared" si="8"/>
        <v>0</v>
      </c>
      <c r="G63" s="12">
        <f t="shared" si="6"/>
        <v>0</v>
      </c>
      <c r="H63" s="12">
        <f t="shared" si="9"/>
        <v>0</v>
      </c>
      <c r="I63" s="12">
        <f t="shared" si="10"/>
        <v>0</v>
      </c>
      <c r="J63" s="3">
        <v>0</v>
      </c>
      <c r="K63" s="24">
        <f t="shared" si="5"/>
        <v>0</v>
      </c>
      <c r="L63" s="24">
        <v>0</v>
      </c>
      <c r="M63" s="3">
        <v>0</v>
      </c>
      <c r="N63" s="3">
        <v>0</v>
      </c>
      <c r="O63" s="3">
        <v>0</v>
      </c>
      <c r="P63" s="3">
        <v>0</v>
      </c>
      <c r="Q63" s="3">
        <v>0</v>
      </c>
      <c r="R63" s="3">
        <v>0</v>
      </c>
      <c r="S63" s="3">
        <v>0</v>
      </c>
      <c r="T63" s="2" t="s">
        <v>24</v>
      </c>
      <c r="U63" s="2" t="s">
        <v>24</v>
      </c>
      <c r="V63" s="92">
        <f t="shared" si="4"/>
        <v>0</v>
      </c>
    </row>
    <row r="64" spans="4:22" ht="17">
      <c r="D64" s="3">
        <v>45</v>
      </c>
      <c r="E64" s="5">
        <f t="shared" si="7"/>
        <v>0</v>
      </c>
      <c r="F64" s="22">
        <f t="shared" si="8"/>
        <v>0</v>
      </c>
      <c r="G64" s="12">
        <f t="shared" si="6"/>
        <v>0</v>
      </c>
      <c r="H64" s="12">
        <f t="shared" si="9"/>
        <v>0</v>
      </c>
      <c r="I64" s="12">
        <f t="shared" si="10"/>
        <v>0</v>
      </c>
      <c r="J64" s="3">
        <v>0</v>
      </c>
      <c r="K64" s="24">
        <f t="shared" si="5"/>
        <v>0</v>
      </c>
      <c r="L64" s="24">
        <v>0</v>
      </c>
      <c r="M64" s="3">
        <v>0</v>
      </c>
      <c r="N64" s="3">
        <v>0</v>
      </c>
      <c r="O64" s="3">
        <v>0</v>
      </c>
      <c r="P64" s="3">
        <v>0</v>
      </c>
      <c r="Q64" s="3">
        <v>0</v>
      </c>
      <c r="R64" s="3">
        <v>0</v>
      </c>
      <c r="S64" s="3">
        <v>0</v>
      </c>
      <c r="T64" s="2" t="s">
        <v>24</v>
      </c>
      <c r="U64" s="2" t="s">
        <v>24</v>
      </c>
      <c r="V64" s="92">
        <f t="shared" si="4"/>
        <v>0</v>
      </c>
    </row>
    <row r="65" spans="4:22" ht="17">
      <c r="D65" s="3">
        <v>46</v>
      </c>
      <c r="E65" s="5">
        <f t="shared" si="7"/>
        <v>0</v>
      </c>
      <c r="F65" s="22">
        <f t="shared" si="8"/>
        <v>0</v>
      </c>
      <c r="G65" s="12">
        <f t="shared" si="6"/>
        <v>0</v>
      </c>
      <c r="H65" s="12">
        <f t="shared" si="9"/>
        <v>0</v>
      </c>
      <c r="I65" s="12">
        <f t="shared" si="10"/>
        <v>0</v>
      </c>
      <c r="J65" s="3">
        <v>0</v>
      </c>
      <c r="K65" s="24">
        <f t="shared" si="5"/>
        <v>0</v>
      </c>
      <c r="L65" s="24">
        <v>0</v>
      </c>
      <c r="M65" s="3">
        <v>0</v>
      </c>
      <c r="N65" s="3">
        <v>0</v>
      </c>
      <c r="O65" s="3">
        <v>0</v>
      </c>
      <c r="P65" s="3">
        <v>0</v>
      </c>
      <c r="Q65" s="3">
        <v>0</v>
      </c>
      <c r="R65" s="3">
        <v>0</v>
      </c>
      <c r="S65" s="3">
        <v>0</v>
      </c>
      <c r="T65" s="2" t="s">
        <v>24</v>
      </c>
      <c r="U65" s="2" t="s">
        <v>24</v>
      </c>
      <c r="V65" s="92">
        <f t="shared" si="4"/>
        <v>0</v>
      </c>
    </row>
    <row r="66" spans="4:22" ht="17">
      <c r="D66" s="3">
        <v>47</v>
      </c>
      <c r="E66" s="5">
        <f t="shared" si="7"/>
        <v>0</v>
      </c>
      <c r="F66" s="22">
        <f t="shared" si="8"/>
        <v>0</v>
      </c>
      <c r="G66" s="12">
        <f t="shared" si="6"/>
        <v>0</v>
      </c>
      <c r="H66" s="12">
        <f t="shared" si="9"/>
        <v>0</v>
      </c>
      <c r="I66" s="12">
        <f t="shared" si="10"/>
        <v>0</v>
      </c>
      <c r="J66" s="3">
        <v>0</v>
      </c>
      <c r="K66" s="24">
        <f t="shared" si="5"/>
        <v>0</v>
      </c>
      <c r="L66" s="24">
        <v>0</v>
      </c>
      <c r="M66" s="3">
        <v>0</v>
      </c>
      <c r="N66" s="3">
        <v>0</v>
      </c>
      <c r="O66" s="3">
        <v>0</v>
      </c>
      <c r="P66" s="3">
        <v>0</v>
      </c>
      <c r="Q66" s="3">
        <v>0</v>
      </c>
      <c r="R66" s="3">
        <v>0</v>
      </c>
      <c r="S66" s="3">
        <v>0</v>
      </c>
      <c r="T66" s="2" t="s">
        <v>24</v>
      </c>
      <c r="U66" s="2" t="s">
        <v>24</v>
      </c>
      <c r="V66" s="92">
        <f t="shared" si="4"/>
        <v>0</v>
      </c>
    </row>
    <row r="67" spans="4:22" ht="17">
      <c r="D67" s="3">
        <v>48</v>
      </c>
      <c r="E67" s="5">
        <f t="shared" si="7"/>
        <v>0</v>
      </c>
      <c r="F67" s="22">
        <f t="shared" si="8"/>
        <v>0</v>
      </c>
      <c r="G67" s="12">
        <f t="shared" si="6"/>
        <v>0</v>
      </c>
      <c r="H67" s="12">
        <f t="shared" si="9"/>
        <v>0</v>
      </c>
      <c r="I67" s="12">
        <f t="shared" si="10"/>
        <v>0</v>
      </c>
      <c r="J67" s="3">
        <v>0</v>
      </c>
      <c r="K67" s="24">
        <f t="shared" si="5"/>
        <v>0</v>
      </c>
      <c r="L67" s="24">
        <v>0</v>
      </c>
      <c r="M67" s="3">
        <v>0</v>
      </c>
      <c r="N67" s="3">
        <v>0</v>
      </c>
      <c r="O67" s="3">
        <v>0</v>
      </c>
      <c r="P67" s="3">
        <v>0</v>
      </c>
      <c r="Q67" s="3">
        <v>0</v>
      </c>
      <c r="R67" s="3">
        <v>0</v>
      </c>
      <c r="S67" s="3">
        <v>0</v>
      </c>
      <c r="T67" s="2" t="s">
        <v>24</v>
      </c>
      <c r="U67" s="2" t="s">
        <v>24</v>
      </c>
      <c r="V67" s="92">
        <f t="shared" si="4"/>
        <v>0</v>
      </c>
    </row>
    <row r="68" spans="4:22" ht="17">
      <c r="D68" s="3">
        <v>49</v>
      </c>
      <c r="E68" s="5">
        <f t="shared" si="7"/>
        <v>0</v>
      </c>
      <c r="F68" s="22">
        <f t="shared" si="8"/>
        <v>0</v>
      </c>
      <c r="G68" s="12">
        <f t="shared" si="6"/>
        <v>0</v>
      </c>
      <c r="H68" s="12">
        <f t="shared" si="9"/>
        <v>0</v>
      </c>
      <c r="I68" s="12">
        <f t="shared" si="10"/>
        <v>0</v>
      </c>
      <c r="J68" s="3">
        <v>0</v>
      </c>
      <c r="K68" s="24">
        <f t="shared" si="5"/>
        <v>0</v>
      </c>
      <c r="L68" s="24">
        <v>0</v>
      </c>
      <c r="M68" s="3">
        <v>0</v>
      </c>
      <c r="N68" s="3">
        <v>0</v>
      </c>
      <c r="O68" s="3">
        <v>0</v>
      </c>
      <c r="P68" s="3">
        <v>0</v>
      </c>
      <c r="Q68" s="3">
        <v>0</v>
      </c>
      <c r="R68" s="3">
        <v>0</v>
      </c>
      <c r="S68" s="3">
        <v>0</v>
      </c>
      <c r="T68" s="2" t="s">
        <v>24</v>
      </c>
      <c r="U68" s="2" t="s">
        <v>24</v>
      </c>
      <c r="V68" s="92">
        <f t="shared" si="4"/>
        <v>0</v>
      </c>
    </row>
    <row r="69" spans="4:22" ht="17">
      <c r="D69" s="3">
        <v>50</v>
      </c>
      <c r="E69" s="5">
        <f t="shared" si="7"/>
        <v>0</v>
      </c>
      <c r="F69" s="22">
        <f t="shared" si="8"/>
        <v>0</v>
      </c>
      <c r="G69" s="12">
        <f t="shared" si="6"/>
        <v>0</v>
      </c>
      <c r="H69" s="12">
        <f t="shared" si="9"/>
        <v>0</v>
      </c>
      <c r="I69" s="12">
        <f t="shared" si="10"/>
        <v>0</v>
      </c>
      <c r="J69" s="3">
        <v>0</v>
      </c>
      <c r="K69" s="24">
        <f t="shared" si="5"/>
        <v>0</v>
      </c>
      <c r="L69" s="24">
        <v>0</v>
      </c>
      <c r="M69" s="3">
        <v>0</v>
      </c>
      <c r="N69" s="3">
        <v>0</v>
      </c>
      <c r="O69" s="3">
        <v>0</v>
      </c>
      <c r="P69" s="3">
        <v>0</v>
      </c>
      <c r="Q69" s="3">
        <v>0</v>
      </c>
      <c r="R69" s="3">
        <v>0</v>
      </c>
      <c r="S69" s="3">
        <v>0</v>
      </c>
      <c r="T69" s="2" t="s">
        <v>24</v>
      </c>
      <c r="U69" s="2" t="s">
        <v>24</v>
      </c>
      <c r="V69" s="92">
        <f t="shared" si="4"/>
        <v>0</v>
      </c>
    </row>
    <row r="70" spans="4:22" ht="17">
      <c r="D70" s="3">
        <v>51</v>
      </c>
      <c r="E70" s="5">
        <f t="shared" si="7"/>
        <v>0</v>
      </c>
      <c r="F70" s="22">
        <f t="shared" si="8"/>
        <v>0</v>
      </c>
      <c r="G70" s="12">
        <f t="shared" si="6"/>
        <v>0</v>
      </c>
      <c r="H70" s="12">
        <f t="shared" si="9"/>
        <v>0</v>
      </c>
      <c r="I70" s="12">
        <f t="shared" si="10"/>
        <v>0</v>
      </c>
      <c r="J70" s="3">
        <v>0</v>
      </c>
      <c r="K70" s="24">
        <f t="shared" si="5"/>
        <v>0</v>
      </c>
      <c r="L70" s="24">
        <v>0</v>
      </c>
      <c r="M70" s="3">
        <v>0</v>
      </c>
      <c r="N70" s="3">
        <v>0</v>
      </c>
      <c r="O70" s="3">
        <v>0</v>
      </c>
      <c r="P70" s="3">
        <v>0</v>
      </c>
      <c r="Q70" s="3">
        <v>0</v>
      </c>
      <c r="R70" s="3">
        <v>0</v>
      </c>
      <c r="S70" s="3">
        <v>0</v>
      </c>
      <c r="T70" s="2" t="s">
        <v>24</v>
      </c>
      <c r="U70" s="2" t="s">
        <v>24</v>
      </c>
      <c r="V70" s="92">
        <f t="shared" si="4"/>
        <v>0</v>
      </c>
    </row>
    <row r="71" spans="4:22" ht="17">
      <c r="D71" s="3">
        <v>52</v>
      </c>
      <c r="E71" s="5">
        <f t="shared" si="7"/>
        <v>0</v>
      </c>
      <c r="F71" s="22">
        <f t="shared" si="8"/>
        <v>0</v>
      </c>
      <c r="G71" s="12">
        <f t="shared" si="6"/>
        <v>0</v>
      </c>
      <c r="H71" s="12">
        <f t="shared" si="9"/>
        <v>0</v>
      </c>
      <c r="I71" s="12">
        <f t="shared" si="10"/>
        <v>0</v>
      </c>
      <c r="J71" s="3">
        <v>0</v>
      </c>
      <c r="K71" s="24">
        <f t="shared" si="5"/>
        <v>0</v>
      </c>
      <c r="L71" s="24">
        <v>0</v>
      </c>
      <c r="M71" s="3">
        <v>0</v>
      </c>
      <c r="N71" s="3">
        <v>0</v>
      </c>
      <c r="O71" s="3">
        <v>0</v>
      </c>
      <c r="P71" s="3">
        <v>0</v>
      </c>
      <c r="Q71" s="3">
        <v>0</v>
      </c>
      <c r="R71" s="3">
        <v>0</v>
      </c>
      <c r="S71" s="3">
        <v>0</v>
      </c>
      <c r="T71" s="2" t="s">
        <v>24</v>
      </c>
      <c r="U71" s="2" t="s">
        <v>24</v>
      </c>
      <c r="V71" s="92">
        <f t="shared" si="4"/>
        <v>0</v>
      </c>
    </row>
    <row r="72" spans="4:22" ht="17">
      <c r="D72" s="3">
        <v>53</v>
      </c>
      <c r="E72" s="5">
        <f t="shared" si="7"/>
        <v>0</v>
      </c>
      <c r="F72" s="22">
        <f t="shared" si="8"/>
        <v>0</v>
      </c>
      <c r="G72" s="12">
        <f t="shared" si="6"/>
        <v>0</v>
      </c>
      <c r="H72" s="12">
        <f t="shared" si="9"/>
        <v>0</v>
      </c>
      <c r="I72" s="12">
        <f t="shared" si="10"/>
        <v>0</v>
      </c>
      <c r="J72" s="3">
        <v>0</v>
      </c>
      <c r="K72" s="24">
        <f t="shared" si="5"/>
        <v>0</v>
      </c>
      <c r="L72" s="24">
        <v>0</v>
      </c>
      <c r="M72" s="3">
        <v>0</v>
      </c>
      <c r="N72" s="3">
        <v>0</v>
      </c>
      <c r="O72" s="3">
        <v>0</v>
      </c>
      <c r="P72" s="3">
        <v>0</v>
      </c>
      <c r="Q72" s="3">
        <v>0</v>
      </c>
      <c r="R72" s="3">
        <v>0</v>
      </c>
      <c r="S72" s="3">
        <v>0</v>
      </c>
      <c r="T72" s="2" t="s">
        <v>24</v>
      </c>
      <c r="U72" s="2" t="s">
        <v>24</v>
      </c>
      <c r="V72" s="92">
        <f t="shared" si="4"/>
        <v>0</v>
      </c>
    </row>
    <row r="73" spans="4:22" ht="17">
      <c r="D73" s="3">
        <v>54</v>
      </c>
      <c r="E73" s="5">
        <f t="shared" si="7"/>
        <v>0</v>
      </c>
      <c r="F73" s="22">
        <f t="shared" si="8"/>
        <v>0</v>
      </c>
      <c r="G73" s="12">
        <f t="shared" si="6"/>
        <v>0</v>
      </c>
      <c r="H73" s="12">
        <f t="shared" si="9"/>
        <v>0</v>
      </c>
      <c r="I73" s="12">
        <f t="shared" si="10"/>
        <v>0</v>
      </c>
      <c r="J73" s="3">
        <v>0</v>
      </c>
      <c r="K73" s="24">
        <f t="shared" si="5"/>
        <v>0</v>
      </c>
      <c r="L73" s="24">
        <v>0</v>
      </c>
      <c r="M73" s="3">
        <v>0</v>
      </c>
      <c r="N73" s="3">
        <v>0</v>
      </c>
      <c r="O73" s="3">
        <v>0</v>
      </c>
      <c r="P73" s="3">
        <v>0</v>
      </c>
      <c r="Q73" s="3">
        <v>0</v>
      </c>
      <c r="R73" s="3">
        <v>0</v>
      </c>
      <c r="S73" s="3">
        <v>0</v>
      </c>
      <c r="T73" s="2" t="s">
        <v>24</v>
      </c>
      <c r="U73" s="2" t="s">
        <v>24</v>
      </c>
      <c r="V73" s="92">
        <f t="shared" si="4"/>
        <v>0</v>
      </c>
    </row>
    <row r="74" spans="4:22" ht="17">
      <c r="D74" s="3">
        <v>55</v>
      </c>
      <c r="E74" s="5">
        <f t="shared" si="7"/>
        <v>0</v>
      </c>
      <c r="F74" s="22">
        <f t="shared" si="8"/>
        <v>0</v>
      </c>
      <c r="G74" s="12">
        <f t="shared" si="6"/>
        <v>0</v>
      </c>
      <c r="H74" s="12">
        <f t="shared" si="9"/>
        <v>0</v>
      </c>
      <c r="I74" s="12">
        <f t="shared" si="10"/>
        <v>0</v>
      </c>
      <c r="J74" s="3">
        <v>0</v>
      </c>
      <c r="K74" s="24">
        <f t="shared" si="5"/>
        <v>0</v>
      </c>
      <c r="L74" s="24">
        <v>0</v>
      </c>
      <c r="M74" s="3">
        <v>0</v>
      </c>
      <c r="N74" s="3">
        <v>0</v>
      </c>
      <c r="O74" s="3">
        <v>0</v>
      </c>
      <c r="P74" s="3">
        <v>0</v>
      </c>
      <c r="Q74" s="3">
        <v>0</v>
      </c>
      <c r="R74" s="3">
        <v>0</v>
      </c>
      <c r="S74" s="3">
        <v>0</v>
      </c>
      <c r="T74" s="2" t="s">
        <v>24</v>
      </c>
      <c r="U74" s="2" t="s">
        <v>24</v>
      </c>
      <c r="V74" s="92">
        <f t="shared" si="4"/>
        <v>0</v>
      </c>
    </row>
    <row r="75" spans="4:22" ht="17">
      <c r="D75" s="3">
        <v>56</v>
      </c>
      <c r="E75" s="5">
        <f t="shared" si="7"/>
        <v>0</v>
      </c>
      <c r="F75" s="22">
        <f t="shared" si="8"/>
        <v>0</v>
      </c>
      <c r="G75" s="12">
        <f t="shared" si="6"/>
        <v>0</v>
      </c>
      <c r="H75" s="12">
        <f t="shared" si="9"/>
        <v>0</v>
      </c>
      <c r="I75" s="12">
        <f t="shared" si="10"/>
        <v>0</v>
      </c>
      <c r="J75" s="3">
        <v>0</v>
      </c>
      <c r="K75" s="24">
        <f t="shared" si="5"/>
        <v>0</v>
      </c>
      <c r="L75" s="24">
        <v>0</v>
      </c>
      <c r="M75" s="3">
        <v>0</v>
      </c>
      <c r="N75" s="3">
        <v>0</v>
      </c>
      <c r="O75" s="3">
        <v>0</v>
      </c>
      <c r="P75" s="3">
        <v>0</v>
      </c>
      <c r="Q75" s="3">
        <v>0</v>
      </c>
      <c r="R75" s="3">
        <v>0</v>
      </c>
      <c r="S75" s="3">
        <v>0</v>
      </c>
      <c r="T75" s="2" t="s">
        <v>24</v>
      </c>
      <c r="U75" s="2" t="s">
        <v>24</v>
      </c>
      <c r="V75" s="92">
        <f t="shared" si="4"/>
        <v>0</v>
      </c>
    </row>
    <row r="76" spans="4:22" ht="17">
      <c r="D76" s="3">
        <v>57</v>
      </c>
      <c r="E76" s="5">
        <f t="shared" si="7"/>
        <v>0</v>
      </c>
      <c r="F76" s="22">
        <f t="shared" si="8"/>
        <v>0</v>
      </c>
      <c r="G76" s="12">
        <f t="shared" si="6"/>
        <v>0</v>
      </c>
      <c r="H76" s="12">
        <f t="shared" si="9"/>
        <v>0</v>
      </c>
      <c r="I76" s="12">
        <f t="shared" si="10"/>
        <v>0</v>
      </c>
      <c r="J76" s="3">
        <v>0</v>
      </c>
      <c r="K76" s="24">
        <f t="shared" si="5"/>
        <v>0</v>
      </c>
      <c r="L76" s="24">
        <v>0</v>
      </c>
      <c r="M76" s="3">
        <v>0</v>
      </c>
      <c r="N76" s="3">
        <v>0</v>
      </c>
      <c r="O76" s="3">
        <v>0</v>
      </c>
      <c r="P76" s="3">
        <v>0</v>
      </c>
      <c r="Q76" s="3">
        <v>0</v>
      </c>
      <c r="R76" s="3">
        <v>0</v>
      </c>
      <c r="S76" s="3">
        <v>0</v>
      </c>
      <c r="T76" s="2" t="s">
        <v>24</v>
      </c>
      <c r="U76" s="2" t="s">
        <v>24</v>
      </c>
      <c r="V76" s="92">
        <f t="shared" si="4"/>
        <v>0</v>
      </c>
    </row>
    <row r="77" spans="4:22" ht="17">
      <c r="D77" s="3">
        <v>58</v>
      </c>
      <c r="E77" s="5">
        <f t="shared" si="7"/>
        <v>0</v>
      </c>
      <c r="F77" s="22">
        <f t="shared" si="8"/>
        <v>0</v>
      </c>
      <c r="G77" s="12">
        <f t="shared" si="6"/>
        <v>0</v>
      </c>
      <c r="H77" s="12">
        <f t="shared" si="9"/>
        <v>0</v>
      </c>
      <c r="I77" s="12">
        <f t="shared" si="10"/>
        <v>0</v>
      </c>
      <c r="J77" s="3">
        <v>0</v>
      </c>
      <c r="K77" s="24">
        <f t="shared" si="5"/>
        <v>0</v>
      </c>
      <c r="L77" s="24">
        <v>0</v>
      </c>
      <c r="M77" s="3">
        <v>0</v>
      </c>
      <c r="N77" s="3">
        <v>0</v>
      </c>
      <c r="O77" s="3">
        <v>0</v>
      </c>
      <c r="P77" s="3">
        <v>0</v>
      </c>
      <c r="Q77" s="3">
        <v>0</v>
      </c>
      <c r="R77" s="3">
        <v>0</v>
      </c>
      <c r="S77" s="3">
        <v>0</v>
      </c>
      <c r="T77" s="2" t="s">
        <v>24</v>
      </c>
      <c r="U77" s="2" t="s">
        <v>24</v>
      </c>
      <c r="V77" s="92">
        <f t="shared" si="4"/>
        <v>0</v>
      </c>
    </row>
    <row r="78" spans="4:22" ht="17">
      <c r="D78" s="3">
        <v>59</v>
      </c>
      <c r="E78" s="5">
        <f t="shared" si="7"/>
        <v>0</v>
      </c>
      <c r="F78" s="22">
        <f t="shared" si="8"/>
        <v>0</v>
      </c>
      <c r="G78" s="12">
        <f t="shared" si="6"/>
        <v>0</v>
      </c>
      <c r="H78" s="12">
        <f t="shared" si="9"/>
        <v>0</v>
      </c>
      <c r="I78" s="12">
        <f t="shared" si="10"/>
        <v>0</v>
      </c>
      <c r="J78" s="3">
        <v>0</v>
      </c>
      <c r="K78" s="24">
        <f t="shared" si="5"/>
        <v>0</v>
      </c>
      <c r="L78" s="24">
        <v>0</v>
      </c>
      <c r="M78" s="3">
        <v>0</v>
      </c>
      <c r="N78" s="3">
        <v>0</v>
      </c>
      <c r="O78" s="3">
        <v>0</v>
      </c>
      <c r="P78" s="3">
        <v>0</v>
      </c>
      <c r="Q78" s="3">
        <v>0</v>
      </c>
      <c r="R78" s="3">
        <v>0</v>
      </c>
      <c r="S78" s="3">
        <v>0</v>
      </c>
      <c r="T78" s="2" t="s">
        <v>24</v>
      </c>
      <c r="U78" s="2" t="s">
        <v>24</v>
      </c>
      <c r="V78" s="92">
        <f t="shared" si="4"/>
        <v>0</v>
      </c>
    </row>
    <row r="79" spans="4:22" ht="17">
      <c r="D79" s="3">
        <v>60</v>
      </c>
      <c r="E79" s="5">
        <f t="shared" si="7"/>
        <v>0</v>
      </c>
      <c r="F79" s="22">
        <f t="shared" si="8"/>
        <v>0</v>
      </c>
      <c r="G79" s="12">
        <f t="shared" si="6"/>
        <v>0</v>
      </c>
      <c r="H79" s="12">
        <f t="shared" si="9"/>
        <v>0</v>
      </c>
      <c r="I79" s="12">
        <f t="shared" si="10"/>
        <v>0</v>
      </c>
      <c r="J79" s="3">
        <v>0</v>
      </c>
      <c r="K79" s="24">
        <f t="shared" si="5"/>
        <v>0</v>
      </c>
      <c r="L79" s="24">
        <v>0</v>
      </c>
      <c r="M79" s="3">
        <v>0</v>
      </c>
      <c r="N79" s="3">
        <v>0</v>
      </c>
      <c r="O79" s="3">
        <v>0</v>
      </c>
      <c r="P79" s="3">
        <v>0</v>
      </c>
      <c r="Q79" s="3">
        <v>0</v>
      </c>
      <c r="R79" s="3">
        <v>0</v>
      </c>
      <c r="S79" s="3">
        <v>0</v>
      </c>
      <c r="T79" s="2" t="s">
        <v>24</v>
      </c>
      <c r="U79" s="2" t="s">
        <v>24</v>
      </c>
      <c r="V79" s="92">
        <f t="shared" si="4"/>
        <v>0</v>
      </c>
    </row>
    <row r="80" spans="4:22" ht="17">
      <c r="D80" s="3">
        <v>61</v>
      </c>
      <c r="E80" s="5">
        <f t="shared" si="7"/>
        <v>0</v>
      </c>
      <c r="F80" s="22">
        <f t="shared" si="8"/>
        <v>0</v>
      </c>
      <c r="G80" s="12">
        <f t="shared" si="6"/>
        <v>0</v>
      </c>
      <c r="H80" s="12">
        <f t="shared" si="9"/>
        <v>0</v>
      </c>
      <c r="I80" s="12">
        <f t="shared" si="10"/>
        <v>0</v>
      </c>
      <c r="J80" s="3">
        <v>0</v>
      </c>
      <c r="K80" s="24">
        <f t="shared" si="5"/>
        <v>0</v>
      </c>
      <c r="L80" s="24">
        <v>0</v>
      </c>
      <c r="M80" s="3">
        <v>0</v>
      </c>
      <c r="N80" s="3">
        <v>0</v>
      </c>
      <c r="O80" s="3">
        <v>0</v>
      </c>
      <c r="P80" s="3">
        <v>0</v>
      </c>
      <c r="Q80" s="3">
        <v>0</v>
      </c>
      <c r="R80" s="3">
        <v>0</v>
      </c>
      <c r="S80" s="3">
        <v>0</v>
      </c>
      <c r="T80" s="2" t="s">
        <v>24</v>
      </c>
      <c r="U80" s="2" t="s">
        <v>24</v>
      </c>
      <c r="V80" s="92">
        <f t="shared" si="4"/>
        <v>0</v>
      </c>
    </row>
    <row r="81" spans="4:22" ht="17">
      <c r="D81" s="3">
        <v>62</v>
      </c>
      <c r="E81" s="5">
        <f t="shared" si="7"/>
        <v>0</v>
      </c>
      <c r="F81" s="22">
        <f t="shared" si="8"/>
        <v>0</v>
      </c>
      <c r="G81" s="12">
        <f t="shared" si="6"/>
        <v>0</v>
      </c>
      <c r="H81" s="12">
        <f t="shared" si="9"/>
        <v>0</v>
      </c>
      <c r="I81" s="12">
        <f t="shared" si="10"/>
        <v>0</v>
      </c>
      <c r="J81" s="3">
        <v>0</v>
      </c>
      <c r="K81" s="24">
        <f t="shared" si="5"/>
        <v>0</v>
      </c>
      <c r="L81" s="24">
        <v>0</v>
      </c>
      <c r="M81" s="3">
        <v>0</v>
      </c>
      <c r="N81" s="3">
        <v>0</v>
      </c>
      <c r="O81" s="3">
        <v>0</v>
      </c>
      <c r="P81" s="3">
        <v>0</v>
      </c>
      <c r="Q81" s="3">
        <v>0</v>
      </c>
      <c r="R81" s="3">
        <v>0</v>
      </c>
      <c r="S81" s="3">
        <v>0</v>
      </c>
      <c r="T81" s="2" t="s">
        <v>24</v>
      </c>
      <c r="U81" s="2" t="s">
        <v>24</v>
      </c>
      <c r="V81" s="92">
        <f t="shared" si="4"/>
        <v>0</v>
      </c>
    </row>
    <row r="82" spans="4:22" ht="17">
      <c r="D82" s="3">
        <v>63</v>
      </c>
      <c r="E82" s="5">
        <f t="shared" si="7"/>
        <v>0</v>
      </c>
      <c r="F82" s="22">
        <f t="shared" si="8"/>
        <v>0</v>
      </c>
      <c r="G82" s="12">
        <f t="shared" si="6"/>
        <v>0</v>
      </c>
      <c r="H82" s="12">
        <f t="shared" si="9"/>
        <v>0</v>
      </c>
      <c r="I82" s="12">
        <f t="shared" si="10"/>
        <v>0</v>
      </c>
      <c r="J82" s="3">
        <v>0</v>
      </c>
      <c r="K82" s="24">
        <f t="shared" si="5"/>
        <v>0</v>
      </c>
      <c r="L82" s="24">
        <v>0</v>
      </c>
      <c r="M82" s="3">
        <v>0</v>
      </c>
      <c r="N82" s="3">
        <v>0</v>
      </c>
      <c r="O82" s="3">
        <v>0</v>
      </c>
      <c r="P82" s="3">
        <v>0</v>
      </c>
      <c r="Q82" s="3">
        <v>0</v>
      </c>
      <c r="R82" s="3">
        <v>0</v>
      </c>
      <c r="S82" s="3">
        <v>0</v>
      </c>
      <c r="T82" s="2" t="s">
        <v>24</v>
      </c>
      <c r="U82" s="2" t="s">
        <v>24</v>
      </c>
      <c r="V82" s="92">
        <f t="shared" si="4"/>
        <v>0</v>
      </c>
    </row>
    <row r="83" spans="4:22" ht="17">
      <c r="D83" s="3">
        <v>64</v>
      </c>
      <c r="E83" s="5">
        <f t="shared" si="7"/>
        <v>0</v>
      </c>
      <c r="F83" s="22">
        <f t="shared" si="8"/>
        <v>0</v>
      </c>
      <c r="G83" s="12">
        <f t="shared" si="6"/>
        <v>0</v>
      </c>
      <c r="H83" s="12">
        <f t="shared" si="9"/>
        <v>0</v>
      </c>
      <c r="I83" s="12">
        <f t="shared" si="10"/>
        <v>0</v>
      </c>
      <c r="J83" s="3">
        <v>0</v>
      </c>
      <c r="K83" s="24">
        <f t="shared" si="5"/>
        <v>0</v>
      </c>
      <c r="L83" s="24">
        <v>0</v>
      </c>
      <c r="M83" s="3">
        <v>0</v>
      </c>
      <c r="N83" s="3">
        <v>0</v>
      </c>
      <c r="O83" s="3">
        <v>0</v>
      </c>
      <c r="P83" s="3">
        <v>0</v>
      </c>
      <c r="Q83" s="3">
        <v>0</v>
      </c>
      <c r="R83" s="3">
        <v>0</v>
      </c>
      <c r="S83" s="3">
        <v>0</v>
      </c>
      <c r="T83" s="2" t="s">
        <v>24</v>
      </c>
      <c r="U83" s="2" t="s">
        <v>24</v>
      </c>
      <c r="V83" s="92">
        <f t="shared" si="4"/>
        <v>0</v>
      </c>
    </row>
    <row r="84" spans="4:22" ht="17">
      <c r="D84" s="3">
        <v>65</v>
      </c>
      <c r="E84" s="5">
        <f t="shared" ref="E84:E91" si="11">IF(D84&gt;$B$7,,$E$19+$B$5*D84-IF(D84=$B$7,0,1))</f>
        <v>0</v>
      </c>
      <c r="F84" s="22">
        <f t="shared" ref="F84:F91" si="12">IF(D84&gt;$B$7,0,$B$5)</f>
        <v>0</v>
      </c>
      <c r="G84" s="12">
        <f t="shared" si="6"/>
        <v>0</v>
      </c>
      <c r="H84" s="12">
        <f t="shared" ref="H84:H91" si="13">IF(D84&gt;$B$7,0,IF(D84=$B$7,$B$2,0))</f>
        <v>0</v>
      </c>
      <c r="I84" s="12">
        <f t="shared" ref="I84:I91" si="14">IF(D84&gt;$B$7,0,ROUND(IF(D84=1,$B$3,$B$4)*$B$2/100,2)*$B$5)</f>
        <v>0</v>
      </c>
      <c r="J84" s="3">
        <v>0</v>
      </c>
      <c r="K84" s="24">
        <f t="shared" si="5"/>
        <v>0</v>
      </c>
      <c r="L84" s="24">
        <v>0</v>
      </c>
      <c r="M84" s="3">
        <v>0</v>
      </c>
      <c r="N84" s="3">
        <v>0</v>
      </c>
      <c r="O84" s="3">
        <v>0</v>
      </c>
      <c r="P84" s="3">
        <v>0</v>
      </c>
      <c r="Q84" s="3">
        <v>0</v>
      </c>
      <c r="R84" s="3">
        <v>0</v>
      </c>
      <c r="S84" s="3">
        <v>0</v>
      </c>
      <c r="T84" s="2" t="s">
        <v>24</v>
      </c>
      <c r="U84" s="2" t="s">
        <v>24</v>
      </c>
      <c r="V84" s="92">
        <f t="shared" ref="V84:V91" si="15">G84+K84</f>
        <v>0</v>
      </c>
    </row>
    <row r="85" spans="4:22" ht="17">
      <c r="D85" s="3">
        <v>66</v>
      </c>
      <c r="E85" s="5">
        <f t="shared" si="11"/>
        <v>0</v>
      </c>
      <c r="F85" s="22">
        <f t="shared" si="12"/>
        <v>0</v>
      </c>
      <c r="G85" s="12">
        <f t="shared" si="6"/>
        <v>0</v>
      </c>
      <c r="H85" s="12">
        <f t="shared" si="13"/>
        <v>0</v>
      </c>
      <c r="I85" s="12">
        <f t="shared" si="14"/>
        <v>0</v>
      </c>
      <c r="J85" s="3">
        <v>0</v>
      </c>
      <c r="K85" s="24">
        <f t="shared" ref="K85:K91" si="16">IF(D85&gt;$B$7,0,IF(D85=$B$7,$B$9,0))</f>
        <v>0</v>
      </c>
      <c r="L85" s="24">
        <v>0</v>
      </c>
      <c r="M85" s="3">
        <v>0</v>
      </c>
      <c r="N85" s="3">
        <v>0</v>
      </c>
      <c r="O85" s="3">
        <v>0</v>
      </c>
      <c r="P85" s="3">
        <v>0</v>
      </c>
      <c r="Q85" s="3">
        <v>0</v>
      </c>
      <c r="R85" s="3">
        <v>0</v>
      </c>
      <c r="S85" s="3">
        <v>0</v>
      </c>
      <c r="T85" s="2" t="s">
        <v>24</v>
      </c>
      <c r="U85" s="2" t="s">
        <v>24</v>
      </c>
      <c r="V85" s="92">
        <f t="shared" si="15"/>
        <v>0</v>
      </c>
    </row>
    <row r="86" spans="4:22" ht="17">
      <c r="D86" s="3">
        <v>67</v>
      </c>
      <c r="E86" s="5">
        <f t="shared" si="11"/>
        <v>0</v>
      </c>
      <c r="F86" s="22">
        <f t="shared" si="12"/>
        <v>0</v>
      </c>
      <c r="G86" s="12">
        <f t="shared" ref="G86:G91" si="17">I86+H86</f>
        <v>0</v>
      </c>
      <c r="H86" s="12">
        <f t="shared" si="13"/>
        <v>0</v>
      </c>
      <c r="I86" s="12">
        <f t="shared" si="14"/>
        <v>0</v>
      </c>
      <c r="J86" s="3">
        <v>0</v>
      </c>
      <c r="K86" s="24">
        <f t="shared" si="16"/>
        <v>0</v>
      </c>
      <c r="L86" s="24">
        <v>0</v>
      </c>
      <c r="M86" s="3">
        <v>0</v>
      </c>
      <c r="N86" s="3">
        <v>0</v>
      </c>
      <c r="O86" s="3">
        <v>0</v>
      </c>
      <c r="P86" s="3">
        <v>0</v>
      </c>
      <c r="Q86" s="3">
        <v>0</v>
      </c>
      <c r="R86" s="3">
        <v>0</v>
      </c>
      <c r="S86" s="3">
        <v>0</v>
      </c>
      <c r="T86" s="2" t="s">
        <v>24</v>
      </c>
      <c r="U86" s="2" t="s">
        <v>24</v>
      </c>
      <c r="V86" s="92">
        <f t="shared" si="15"/>
        <v>0</v>
      </c>
    </row>
    <row r="87" spans="4:22" ht="17">
      <c r="D87" s="3">
        <v>68</v>
      </c>
      <c r="E87" s="5">
        <f t="shared" si="11"/>
        <v>0</v>
      </c>
      <c r="F87" s="22">
        <f t="shared" si="12"/>
        <v>0</v>
      </c>
      <c r="G87" s="12">
        <f t="shared" si="17"/>
        <v>0</v>
      </c>
      <c r="H87" s="12">
        <f t="shared" si="13"/>
        <v>0</v>
      </c>
      <c r="I87" s="12">
        <f t="shared" si="14"/>
        <v>0</v>
      </c>
      <c r="J87" s="3">
        <v>0</v>
      </c>
      <c r="K87" s="24">
        <f t="shared" si="16"/>
        <v>0</v>
      </c>
      <c r="L87" s="24">
        <v>0</v>
      </c>
      <c r="M87" s="3">
        <v>0</v>
      </c>
      <c r="N87" s="3">
        <v>0</v>
      </c>
      <c r="O87" s="3">
        <v>0</v>
      </c>
      <c r="P87" s="3">
        <v>0</v>
      </c>
      <c r="Q87" s="3">
        <v>0</v>
      </c>
      <c r="R87" s="3">
        <v>0</v>
      </c>
      <c r="S87" s="3">
        <v>0</v>
      </c>
      <c r="T87" s="2" t="s">
        <v>24</v>
      </c>
      <c r="U87" s="2" t="s">
        <v>24</v>
      </c>
      <c r="V87" s="92">
        <f t="shared" si="15"/>
        <v>0</v>
      </c>
    </row>
    <row r="88" spans="4:22" ht="17">
      <c r="D88" s="3">
        <v>69</v>
      </c>
      <c r="E88" s="5">
        <f t="shared" si="11"/>
        <v>0</v>
      </c>
      <c r="F88" s="22">
        <f t="shared" si="12"/>
        <v>0</v>
      </c>
      <c r="G88" s="12">
        <f t="shared" si="17"/>
        <v>0</v>
      </c>
      <c r="H88" s="12">
        <f t="shared" si="13"/>
        <v>0</v>
      </c>
      <c r="I88" s="12">
        <f t="shared" si="14"/>
        <v>0</v>
      </c>
      <c r="J88" s="3">
        <v>0</v>
      </c>
      <c r="K88" s="24">
        <f t="shared" si="16"/>
        <v>0</v>
      </c>
      <c r="L88" s="24">
        <v>0</v>
      </c>
      <c r="M88" s="3">
        <v>0</v>
      </c>
      <c r="N88" s="3">
        <v>0</v>
      </c>
      <c r="O88" s="3">
        <v>0</v>
      </c>
      <c r="P88" s="3">
        <v>0</v>
      </c>
      <c r="Q88" s="3">
        <v>0</v>
      </c>
      <c r="R88" s="3">
        <v>0</v>
      </c>
      <c r="S88" s="3">
        <v>0</v>
      </c>
      <c r="T88" s="2" t="s">
        <v>24</v>
      </c>
      <c r="U88" s="2" t="s">
        <v>24</v>
      </c>
      <c r="V88" s="92">
        <f t="shared" si="15"/>
        <v>0</v>
      </c>
    </row>
    <row r="89" spans="4:22" ht="17">
      <c r="D89" s="3">
        <v>70</v>
      </c>
      <c r="E89" s="5">
        <f t="shared" si="11"/>
        <v>0</v>
      </c>
      <c r="F89" s="22">
        <f t="shared" si="12"/>
        <v>0</v>
      </c>
      <c r="G89" s="12">
        <f t="shared" si="17"/>
        <v>0</v>
      </c>
      <c r="H89" s="12">
        <f t="shared" si="13"/>
        <v>0</v>
      </c>
      <c r="I89" s="12">
        <f t="shared" si="14"/>
        <v>0</v>
      </c>
      <c r="J89" s="3">
        <v>0</v>
      </c>
      <c r="K89" s="24">
        <f t="shared" si="16"/>
        <v>0</v>
      </c>
      <c r="L89" s="24">
        <v>0</v>
      </c>
      <c r="M89" s="3">
        <v>0</v>
      </c>
      <c r="N89" s="3">
        <v>0</v>
      </c>
      <c r="O89" s="3">
        <v>0</v>
      </c>
      <c r="P89" s="3">
        <v>0</v>
      </c>
      <c r="Q89" s="3">
        <v>0</v>
      </c>
      <c r="R89" s="3">
        <v>0</v>
      </c>
      <c r="S89" s="3">
        <v>0</v>
      </c>
      <c r="T89" s="2" t="s">
        <v>24</v>
      </c>
      <c r="U89" s="2" t="s">
        <v>24</v>
      </c>
      <c r="V89" s="92">
        <f t="shared" si="15"/>
        <v>0</v>
      </c>
    </row>
    <row r="90" spans="4:22" ht="17">
      <c r="D90" s="3">
        <v>71</v>
      </c>
      <c r="E90" s="5">
        <f t="shared" si="11"/>
        <v>0</v>
      </c>
      <c r="F90" s="22">
        <f t="shared" si="12"/>
        <v>0</v>
      </c>
      <c r="G90" s="12">
        <f t="shared" si="17"/>
        <v>0</v>
      </c>
      <c r="H90" s="12">
        <f t="shared" si="13"/>
        <v>0</v>
      </c>
      <c r="I90" s="12">
        <f t="shared" si="14"/>
        <v>0</v>
      </c>
      <c r="J90" s="3">
        <v>0</v>
      </c>
      <c r="K90" s="24">
        <f t="shared" si="16"/>
        <v>0</v>
      </c>
      <c r="L90" s="24">
        <v>0</v>
      </c>
      <c r="M90" s="3">
        <v>0</v>
      </c>
      <c r="N90" s="3">
        <v>0</v>
      </c>
      <c r="O90" s="3">
        <v>0</v>
      </c>
      <c r="P90" s="3">
        <v>0</v>
      </c>
      <c r="Q90" s="3">
        <v>0</v>
      </c>
      <c r="R90" s="3">
        <v>0</v>
      </c>
      <c r="S90" s="3">
        <v>0</v>
      </c>
      <c r="T90" s="2" t="s">
        <v>24</v>
      </c>
      <c r="U90" s="2" t="s">
        <v>24</v>
      </c>
      <c r="V90" s="92">
        <f t="shared" si="15"/>
        <v>0</v>
      </c>
    </row>
    <row r="91" spans="4:22" ht="17">
      <c r="D91" s="3">
        <v>72</v>
      </c>
      <c r="E91" s="5">
        <f t="shared" si="11"/>
        <v>0</v>
      </c>
      <c r="F91" s="22">
        <f t="shared" si="12"/>
        <v>0</v>
      </c>
      <c r="G91" s="12">
        <f t="shared" si="17"/>
        <v>0</v>
      </c>
      <c r="H91" s="12">
        <f t="shared" si="13"/>
        <v>0</v>
      </c>
      <c r="I91" s="12">
        <f t="shared" si="14"/>
        <v>0</v>
      </c>
      <c r="J91" s="3">
        <v>0</v>
      </c>
      <c r="K91" s="24">
        <f t="shared" si="16"/>
        <v>0</v>
      </c>
      <c r="L91" s="24">
        <v>0</v>
      </c>
      <c r="M91" s="3">
        <v>0</v>
      </c>
      <c r="N91" s="3">
        <v>0</v>
      </c>
      <c r="O91" s="3">
        <v>0</v>
      </c>
      <c r="P91" s="3">
        <v>0</v>
      </c>
      <c r="Q91" s="3">
        <v>0</v>
      </c>
      <c r="R91" s="3">
        <v>0</v>
      </c>
      <c r="S91" s="3">
        <v>0</v>
      </c>
      <c r="T91" s="2" t="s">
        <v>24</v>
      </c>
      <c r="U91" s="2" t="s">
        <v>24</v>
      </c>
      <c r="V91" s="92">
        <f t="shared" si="15"/>
        <v>0</v>
      </c>
    </row>
    <row r="92" spans="4:22" s="19" customFormat="1" ht="17">
      <c r="D92" s="7" t="s">
        <v>25</v>
      </c>
      <c r="E92" s="8" t="s">
        <v>24</v>
      </c>
      <c r="F92" s="23">
        <f>SUM(F20:F91)</f>
        <v>360</v>
      </c>
      <c r="G92" s="13">
        <f>SUM(G20:G91)</f>
        <v>44200</v>
      </c>
      <c r="H92" s="13">
        <f>SUM(H20:H91)</f>
        <v>10000</v>
      </c>
      <c r="I92" s="13">
        <f>SUM(I20:I91)</f>
        <v>34200</v>
      </c>
      <c r="J92" s="13">
        <f t="shared" ref="J92:M92" si="18">SUM(J20:J91)</f>
        <v>0</v>
      </c>
      <c r="K92" s="13">
        <f t="shared" si="18"/>
        <v>1500</v>
      </c>
      <c r="L92" s="13">
        <f t="shared" si="18"/>
        <v>0</v>
      </c>
      <c r="M92" s="13">
        <f t="shared" si="18"/>
        <v>0</v>
      </c>
      <c r="N92" s="13">
        <f t="shared" ref="N92" si="19">SUM(N20:N91)</f>
        <v>0</v>
      </c>
      <c r="O92" s="13">
        <f t="shared" ref="O92" si="20">SUM(O20:O91)</f>
        <v>0</v>
      </c>
      <c r="P92" s="13">
        <f t="shared" ref="P92:Q92" si="21">SUM(P20:P91)</f>
        <v>0</v>
      </c>
      <c r="Q92" s="13">
        <f t="shared" si="21"/>
        <v>0</v>
      </c>
      <c r="R92" s="13">
        <f t="shared" ref="R92" si="22">SUM(R20:R91)</f>
        <v>0</v>
      </c>
      <c r="S92" s="13">
        <f t="shared" ref="S92" si="23">SUM(S20:S91)</f>
        <v>0</v>
      </c>
      <c r="T92" s="14">
        <f ca="1">XIRR(V19:V91,E19:E91)</f>
        <v>21.062364006042483</v>
      </c>
      <c r="U92" s="13">
        <f>SUM(H92:S92)</f>
        <v>45700</v>
      </c>
    </row>
    <row r="94" spans="4:22" ht="16">
      <c r="T94" s="14"/>
    </row>
  </sheetData>
  <sheetProtection algorithmName="SHA-512" hashValue="ZEMXsBiOb1B2rcODD400aqDOQUh6WJKcUjjEh73Kl8TbkYdDBus0rEoO18+1+Qvblr44XbxNp4G+TZfQqv5hzQ==" saltValue="M8vPpI5MIjrhyuNl1KXCDg==" spinCount="100000" sheet="1" formatCells="0" formatColumns="0" formatRows="0" insertColumns="0" insertRows="0" insertHyperlinks="0" deleteColumns="0" deleteRows="0" sort="0" autoFilter="0" pivotTables="0"/>
  <mergeCells count="13">
    <mergeCell ref="U14:U17"/>
    <mergeCell ref="H15:H17"/>
    <mergeCell ref="I15:I17"/>
    <mergeCell ref="J15:S15"/>
    <mergeCell ref="J16:L16"/>
    <mergeCell ref="M16:N16"/>
    <mergeCell ref="O16:S16"/>
    <mergeCell ref="T14:T17"/>
    <mergeCell ref="D14:D17"/>
    <mergeCell ref="E14:E17"/>
    <mergeCell ref="F14:F17"/>
    <mergeCell ref="G14:G17"/>
    <mergeCell ref="H14:S14"/>
  </mergeCells>
  <conditionalFormatting sqref="D20:U91">
    <cfRule type="cellIs" dxfId="3" priority="1" operator="equal">
      <formula>0</formula>
    </cfRule>
  </conditionalFormatting>
  <dataValidations count="3">
    <dataValidation type="list" operator="equal" allowBlank="1" showInputMessage="1" showErrorMessage="1" sqref="B5" xr:uid="{D8C503A6-C88E-4172-909F-03F88F637565}">
      <formula1>days</formula1>
    </dataValidation>
    <dataValidation type="list" allowBlank="1" showInputMessage="1" showErrorMessage="1" sqref="B2" xr:uid="{6B0E8030-2472-4EB2-B62D-BB21F81512C2}">
      <formula1>amount4</formula1>
    </dataValidation>
    <dataValidation operator="equal" allowBlank="1" showInputMessage="1" showErrorMessage="1" sqref="B4 B6" xr:uid="{C47130C0-9D4B-4C0E-ABA9-0B96E5E4182C}"/>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C029-077C-479D-994B-C20B67522153}">
  <sheetPr>
    <outlinePr summaryBelow="0" summaryRight="0"/>
  </sheetPr>
  <dimension ref="A1:T100"/>
  <sheetViews>
    <sheetView tabSelected="1" topLeftCell="A71" workbookViewId="0">
      <selection activeCell="I106" sqref="I106"/>
    </sheetView>
  </sheetViews>
  <sheetFormatPr baseColWidth="10" defaultColWidth="12.6640625" defaultRowHeight="15.75" customHeight="1"/>
  <cols>
    <col min="1" max="1" width="19.6640625" style="38" customWidth="1"/>
    <col min="2" max="3" width="12.6640625" style="38"/>
    <col min="4" max="4" width="11.1640625" style="38" customWidth="1"/>
    <col min="5" max="5" width="10.6640625" style="38" customWidth="1"/>
    <col min="6" max="6" width="9.33203125" style="38" customWidth="1"/>
    <col min="7" max="7" width="9.83203125" style="38" customWidth="1"/>
    <col min="8" max="11" width="12.6640625" style="38"/>
    <col min="12" max="12" width="28.83203125" style="38" customWidth="1"/>
    <col min="13" max="16384" width="12.6640625" style="38"/>
  </cols>
  <sheetData>
    <row r="1" spans="1:16" ht="16">
      <c r="A1" s="34"/>
      <c r="B1" s="34"/>
      <c r="C1" s="34"/>
      <c r="D1" s="34"/>
      <c r="E1" s="35"/>
      <c r="F1" s="34"/>
      <c r="G1" s="34"/>
      <c r="H1" s="36"/>
      <c r="I1" s="36"/>
      <c r="J1" s="37"/>
      <c r="K1" s="37"/>
      <c r="L1" s="37"/>
      <c r="M1" s="37"/>
      <c r="N1" s="37"/>
    </row>
    <row r="2" spans="1:16" ht="17">
      <c r="A2" s="39"/>
      <c r="B2" s="39"/>
      <c r="C2" s="39"/>
      <c r="D2" s="40" t="s">
        <v>86</v>
      </c>
      <c r="E2" s="41"/>
      <c r="F2" s="39"/>
      <c r="G2" s="39"/>
      <c r="H2" s="42"/>
      <c r="I2" s="42"/>
      <c r="J2" s="43"/>
      <c r="K2" s="43"/>
      <c r="L2" s="43"/>
      <c r="M2" s="43"/>
      <c r="N2" s="43"/>
    </row>
    <row r="3" spans="1:16" ht="16">
      <c r="A3" s="44"/>
      <c r="B3" s="44"/>
      <c r="C3" s="44"/>
      <c r="D3" s="44"/>
      <c r="E3" s="44"/>
      <c r="F3" s="44"/>
      <c r="G3" s="44"/>
      <c r="H3" s="44"/>
      <c r="I3" s="44"/>
      <c r="J3" s="44"/>
      <c r="K3" s="44"/>
      <c r="L3" s="44"/>
      <c r="M3" s="44"/>
      <c r="N3" s="44"/>
      <c r="O3" s="44"/>
      <c r="P3" s="44"/>
    </row>
    <row r="4" spans="1:16" ht="16">
      <c r="A4" s="44"/>
      <c r="B4" s="44"/>
      <c r="C4" s="44"/>
      <c r="D4" s="44"/>
      <c r="E4" s="44"/>
      <c r="F4" s="44"/>
      <c r="G4" s="44"/>
      <c r="H4" s="44"/>
      <c r="I4" s="44"/>
      <c r="J4" s="44"/>
      <c r="K4" s="44"/>
      <c r="L4" s="44"/>
      <c r="M4" s="44"/>
      <c r="N4" s="44"/>
      <c r="O4" s="44"/>
      <c r="P4" s="44"/>
    </row>
    <row r="5" spans="1:16" ht="16">
      <c r="A5" s="130" t="s">
        <v>95</v>
      </c>
      <c r="B5" s="105"/>
      <c r="C5" s="105"/>
      <c r="D5" s="105"/>
      <c r="E5" s="105"/>
      <c r="F5" s="105"/>
      <c r="G5" s="105"/>
      <c r="H5" s="105"/>
      <c r="I5" s="105"/>
      <c r="J5" s="105"/>
      <c r="K5" s="105"/>
      <c r="L5" s="105"/>
      <c r="M5" s="105"/>
      <c r="N5" s="105"/>
      <c r="O5" s="105"/>
      <c r="P5" s="105"/>
    </row>
    <row r="6" spans="1:16" ht="16">
      <c r="A6" s="131" t="s">
        <v>0</v>
      </c>
      <c r="B6" s="114"/>
      <c r="C6" s="114"/>
      <c r="D6" s="114"/>
      <c r="E6" s="114"/>
      <c r="F6" s="114"/>
      <c r="G6" s="45"/>
      <c r="H6" s="132">
        <v>46024</v>
      </c>
      <c r="I6" s="133"/>
      <c r="J6" s="120" t="s">
        <v>39</v>
      </c>
      <c r="K6" s="105"/>
      <c r="L6" s="105"/>
      <c r="M6" s="105"/>
      <c r="N6" s="102"/>
    </row>
    <row r="7" spans="1:16" ht="16">
      <c r="A7" s="115" t="s">
        <v>40</v>
      </c>
      <c r="B7" s="105"/>
      <c r="C7" s="105"/>
      <c r="D7" s="105"/>
      <c r="E7" s="105"/>
      <c r="F7" s="105"/>
      <c r="G7" s="34"/>
      <c r="H7" s="134">
        <v>2000</v>
      </c>
      <c r="I7" s="102"/>
      <c r="J7" s="120" t="s">
        <v>98</v>
      </c>
      <c r="K7" s="105"/>
      <c r="L7" s="105"/>
      <c r="M7" s="105"/>
      <c r="N7" s="102"/>
    </row>
    <row r="8" spans="1:16" ht="16">
      <c r="A8" s="115" t="s">
        <v>41</v>
      </c>
      <c r="B8" s="105"/>
      <c r="C8" s="105"/>
      <c r="D8" s="105"/>
      <c r="E8" s="105"/>
      <c r="F8" s="105"/>
      <c r="G8" s="34"/>
      <c r="H8" s="127">
        <v>12</v>
      </c>
      <c r="I8" s="102"/>
      <c r="J8" s="120" t="s">
        <v>42</v>
      </c>
      <c r="K8" s="105"/>
      <c r="L8" s="105"/>
      <c r="M8" s="105"/>
      <c r="N8" s="102"/>
    </row>
    <row r="9" spans="1:16" ht="16">
      <c r="A9" s="115" t="s">
        <v>43</v>
      </c>
      <c r="B9" s="105"/>
      <c r="C9" s="105"/>
      <c r="D9" s="105"/>
      <c r="E9" s="105"/>
      <c r="F9" s="105"/>
      <c r="G9" s="34"/>
      <c r="H9" s="128">
        <v>20</v>
      </c>
      <c r="I9" s="102"/>
      <c r="J9" s="120" t="s">
        <v>44</v>
      </c>
      <c r="K9" s="105"/>
      <c r="L9" s="105"/>
      <c r="M9" s="105"/>
      <c r="N9" s="102"/>
    </row>
    <row r="10" spans="1:16" ht="16">
      <c r="A10" s="115" t="s">
        <v>45</v>
      </c>
      <c r="B10" s="105"/>
      <c r="C10" s="105"/>
      <c r="D10" s="105"/>
      <c r="E10" s="105"/>
      <c r="F10" s="105"/>
      <c r="G10" s="34"/>
      <c r="H10" s="125" t="s">
        <v>46</v>
      </c>
      <c r="I10" s="102"/>
      <c r="J10" s="126"/>
      <c r="K10" s="105"/>
      <c r="L10" s="105"/>
      <c r="M10" s="105"/>
      <c r="N10" s="102"/>
    </row>
    <row r="11" spans="1:16" ht="16">
      <c r="A11" s="115" t="s">
        <v>47</v>
      </c>
      <c r="B11" s="105"/>
      <c r="C11" s="105"/>
      <c r="D11" s="105"/>
      <c r="E11" s="105"/>
      <c r="F11" s="105"/>
      <c r="G11" s="34"/>
      <c r="H11" s="121">
        <v>1E-4</v>
      </c>
      <c r="I11" s="102"/>
      <c r="J11" s="126">
        <v>8001.6</v>
      </c>
      <c r="K11" s="105"/>
      <c r="L11" s="105"/>
      <c r="M11" s="105"/>
      <c r="N11" s="102"/>
    </row>
    <row r="12" spans="1:16" ht="16">
      <c r="A12" s="137" t="s">
        <v>48</v>
      </c>
      <c r="B12" s="105"/>
      <c r="C12" s="105"/>
      <c r="D12" s="105"/>
      <c r="E12" s="105"/>
      <c r="F12" s="105"/>
      <c r="G12" s="34"/>
      <c r="H12" s="121">
        <v>3.4674999999999997E-2</v>
      </c>
      <c r="I12" s="102"/>
      <c r="J12" s="117"/>
      <c r="K12" s="105"/>
      <c r="L12" s="105"/>
      <c r="M12" s="105"/>
      <c r="N12" s="102"/>
    </row>
    <row r="13" spans="1:16" ht="16">
      <c r="A13" s="115" t="s">
        <v>49</v>
      </c>
      <c r="B13" s="105"/>
      <c r="C13" s="105"/>
      <c r="D13" s="105"/>
      <c r="E13" s="105"/>
      <c r="F13" s="105"/>
      <c r="G13" s="34"/>
      <c r="H13" s="121">
        <v>9.4999999999999998E-3</v>
      </c>
      <c r="I13" s="102"/>
      <c r="J13" s="117"/>
      <c r="K13" s="105"/>
      <c r="L13" s="105"/>
      <c r="M13" s="105"/>
      <c r="N13" s="102"/>
    </row>
    <row r="14" spans="1:16" ht="16">
      <c r="A14" s="115" t="s">
        <v>50</v>
      </c>
      <c r="B14" s="105"/>
      <c r="C14" s="105"/>
      <c r="D14" s="105"/>
      <c r="E14" s="105"/>
      <c r="F14" s="105"/>
      <c r="G14" s="34"/>
      <c r="H14" s="121">
        <v>3.4674999999999998</v>
      </c>
      <c r="I14" s="102"/>
      <c r="J14" s="117"/>
      <c r="K14" s="105"/>
      <c r="L14" s="105"/>
      <c r="M14" s="105"/>
      <c r="N14" s="102"/>
    </row>
    <row r="15" spans="1:16" ht="16">
      <c r="A15" s="115" t="s">
        <v>51</v>
      </c>
      <c r="B15" s="105"/>
      <c r="C15" s="105"/>
      <c r="D15" s="105"/>
      <c r="E15" s="105"/>
      <c r="F15" s="105"/>
      <c r="G15" s="34"/>
      <c r="H15" s="121">
        <v>9.4999999999999998E-3</v>
      </c>
      <c r="I15" s="102"/>
      <c r="J15" s="117"/>
      <c r="K15" s="105"/>
      <c r="L15" s="105"/>
      <c r="M15" s="105"/>
      <c r="N15" s="102"/>
    </row>
    <row r="16" spans="1:16" ht="16">
      <c r="A16" s="115" t="s">
        <v>52</v>
      </c>
      <c r="B16" s="105"/>
      <c r="C16" s="105"/>
      <c r="D16" s="105"/>
      <c r="E16" s="105"/>
      <c r="F16" s="105"/>
      <c r="G16" s="34"/>
      <c r="H16" s="121">
        <v>3.3546999999999998</v>
      </c>
      <c r="I16" s="102"/>
      <c r="J16" s="117"/>
      <c r="K16" s="105"/>
      <c r="L16" s="105"/>
      <c r="M16" s="105"/>
      <c r="N16" s="102"/>
    </row>
    <row r="17" spans="1:19" ht="16">
      <c r="A17" s="115" t="s">
        <v>53</v>
      </c>
      <c r="B17" s="105"/>
      <c r="C17" s="105"/>
      <c r="D17" s="105"/>
      <c r="E17" s="105"/>
      <c r="F17" s="105"/>
      <c r="G17" s="34"/>
      <c r="H17" s="121">
        <v>1E-4</v>
      </c>
      <c r="I17" s="102"/>
      <c r="J17" s="117"/>
      <c r="K17" s="105"/>
      <c r="L17" s="105"/>
      <c r="M17" s="105"/>
      <c r="N17" s="102"/>
    </row>
    <row r="18" spans="1:19" ht="16">
      <c r="A18" s="115" t="s">
        <v>87</v>
      </c>
      <c r="B18" s="105"/>
      <c r="C18" s="105"/>
      <c r="D18" s="105"/>
      <c r="E18" s="105"/>
      <c r="F18" s="105"/>
      <c r="G18" s="34"/>
      <c r="H18" s="121">
        <v>19.527899999999999</v>
      </c>
      <c r="I18" s="102"/>
      <c r="J18" s="117"/>
      <c r="K18" s="105"/>
      <c r="L18" s="105"/>
      <c r="M18" s="105"/>
      <c r="N18" s="102"/>
    </row>
    <row r="19" spans="1:19" ht="16">
      <c r="A19" s="115" t="s">
        <v>55</v>
      </c>
      <c r="B19" s="105"/>
      <c r="C19" s="105"/>
      <c r="D19" s="105"/>
      <c r="E19" s="105"/>
      <c r="F19" s="105"/>
      <c r="G19" s="34"/>
      <c r="H19" s="116">
        <v>2.4</v>
      </c>
      <c r="I19" s="102"/>
      <c r="J19" s="117"/>
      <c r="K19" s="105"/>
      <c r="L19" s="105"/>
      <c r="M19" s="105"/>
      <c r="N19" s="102"/>
    </row>
    <row r="20" spans="1:19" ht="16">
      <c r="A20" s="115" t="s">
        <v>94</v>
      </c>
      <c r="B20" s="124"/>
      <c r="C20" s="124"/>
      <c r="D20" s="124"/>
      <c r="E20" s="124"/>
      <c r="F20" s="124"/>
      <c r="G20" s="34"/>
      <c r="H20" s="116">
        <v>300</v>
      </c>
      <c r="I20" s="135"/>
      <c r="J20" s="34"/>
      <c r="N20" s="88"/>
    </row>
    <row r="21" spans="1:19" ht="16">
      <c r="A21" s="115" t="s">
        <v>56</v>
      </c>
      <c r="B21" s="105"/>
      <c r="C21" s="105"/>
      <c r="D21" s="105"/>
      <c r="E21" s="105"/>
      <c r="F21" s="105"/>
      <c r="G21" s="34"/>
      <c r="H21" s="116">
        <v>2302.4</v>
      </c>
      <c r="I21" s="102"/>
      <c r="J21" s="117"/>
      <c r="K21" s="105"/>
      <c r="L21" s="105"/>
      <c r="M21" s="105"/>
      <c r="N21" s="102"/>
    </row>
    <row r="22" spans="1:19" ht="16">
      <c r="A22" s="118" t="s">
        <v>57</v>
      </c>
      <c r="B22" s="100"/>
      <c r="C22" s="100"/>
      <c r="D22" s="100"/>
      <c r="E22" s="100"/>
      <c r="F22" s="100"/>
      <c r="G22" s="47"/>
      <c r="H22" s="119">
        <v>46035</v>
      </c>
      <c r="I22" s="103"/>
      <c r="J22" s="120" t="s">
        <v>58</v>
      </c>
      <c r="K22" s="105"/>
      <c r="L22" s="105"/>
      <c r="M22" s="105"/>
      <c r="N22" s="102"/>
    </row>
    <row r="25" spans="1:19" ht="16">
      <c r="A25" s="108" t="s">
        <v>3</v>
      </c>
      <c r="B25" s="111" t="s">
        <v>59</v>
      </c>
      <c r="C25" s="112" t="s">
        <v>5</v>
      </c>
      <c r="D25" s="112" t="s">
        <v>60</v>
      </c>
      <c r="E25" s="113" t="s">
        <v>7</v>
      </c>
      <c r="F25" s="114"/>
      <c r="G25" s="114"/>
      <c r="H25" s="114"/>
      <c r="I25" s="114"/>
      <c r="J25" s="114"/>
      <c r="K25" s="114"/>
      <c r="L25" s="114"/>
      <c r="M25" s="114"/>
      <c r="N25" s="114"/>
      <c r="O25" s="114"/>
      <c r="P25" s="114"/>
      <c r="Q25" s="114"/>
      <c r="R25" s="111" t="s">
        <v>54</v>
      </c>
      <c r="S25" s="101" t="s">
        <v>2</v>
      </c>
    </row>
    <row r="26" spans="1:19" ht="16">
      <c r="A26" s="109"/>
      <c r="B26" s="105"/>
      <c r="C26" s="105"/>
      <c r="D26" s="105"/>
      <c r="E26" s="104" t="s">
        <v>61</v>
      </c>
      <c r="F26" s="106" t="s">
        <v>10</v>
      </c>
      <c r="G26" s="106" t="s">
        <v>62</v>
      </c>
      <c r="H26" s="107" t="s">
        <v>63</v>
      </c>
      <c r="I26" s="105"/>
      <c r="J26" s="105"/>
      <c r="K26" s="105"/>
      <c r="L26" s="105"/>
      <c r="M26" s="105"/>
      <c r="N26" s="105"/>
      <c r="O26" s="105"/>
      <c r="P26" s="105"/>
      <c r="Q26" s="105"/>
      <c r="R26" s="105"/>
      <c r="S26" s="102"/>
    </row>
    <row r="27" spans="1:19" ht="16">
      <c r="A27" s="109"/>
      <c r="B27" s="105"/>
      <c r="C27" s="105"/>
      <c r="D27" s="105"/>
      <c r="E27" s="105"/>
      <c r="F27" s="105"/>
      <c r="G27" s="105"/>
      <c r="H27" s="107" t="s">
        <v>11</v>
      </c>
      <c r="I27" s="105"/>
      <c r="J27" s="105"/>
      <c r="K27" s="107" t="s">
        <v>12</v>
      </c>
      <c r="L27" s="105"/>
      <c r="M27" s="107" t="s">
        <v>13</v>
      </c>
      <c r="N27" s="105"/>
      <c r="O27" s="105"/>
      <c r="P27" s="105"/>
      <c r="Q27" s="105"/>
      <c r="R27" s="105"/>
      <c r="S27" s="102"/>
    </row>
    <row r="28" spans="1:19" ht="279">
      <c r="A28" s="110"/>
      <c r="B28" s="100"/>
      <c r="C28" s="100"/>
      <c r="D28" s="100"/>
      <c r="E28" s="100"/>
      <c r="F28" s="100"/>
      <c r="G28" s="100"/>
      <c r="H28" s="48" t="s">
        <v>64</v>
      </c>
      <c r="I28" s="48" t="s">
        <v>15</v>
      </c>
      <c r="J28" s="48" t="s">
        <v>65</v>
      </c>
      <c r="K28" s="48" t="s">
        <v>17</v>
      </c>
      <c r="L28" s="48" t="s">
        <v>66</v>
      </c>
      <c r="M28" s="48" t="s">
        <v>67</v>
      </c>
      <c r="N28" s="48" t="s">
        <v>20</v>
      </c>
      <c r="O28" s="48" t="s">
        <v>21</v>
      </c>
      <c r="P28" s="48" t="s">
        <v>22</v>
      </c>
      <c r="Q28" s="48" t="s">
        <v>68</v>
      </c>
      <c r="R28" s="100"/>
      <c r="S28" s="103"/>
    </row>
    <row r="29" spans="1:19" ht="16">
      <c r="A29" s="49">
        <v>1</v>
      </c>
      <c r="B29" s="50">
        <v>2</v>
      </c>
      <c r="C29" s="50">
        <v>3</v>
      </c>
      <c r="D29" s="50">
        <v>4</v>
      </c>
      <c r="E29" s="50">
        <v>5</v>
      </c>
      <c r="F29" s="50">
        <v>6</v>
      </c>
      <c r="G29" s="50">
        <v>7</v>
      </c>
      <c r="H29" s="50">
        <v>8</v>
      </c>
      <c r="I29" s="50">
        <v>9</v>
      </c>
      <c r="J29" s="50">
        <v>10</v>
      </c>
      <c r="K29" s="50">
        <v>11</v>
      </c>
      <c r="L29" s="50">
        <v>12</v>
      </c>
      <c r="M29" s="50">
        <v>13</v>
      </c>
      <c r="N29" s="50">
        <v>14</v>
      </c>
      <c r="O29" s="50">
        <v>15</v>
      </c>
      <c r="P29" s="50">
        <v>16</v>
      </c>
      <c r="Q29" s="50">
        <v>17</v>
      </c>
      <c r="R29" s="50">
        <v>18</v>
      </c>
      <c r="S29" s="51">
        <v>19</v>
      </c>
    </row>
    <row r="30" spans="1:19" ht="16">
      <c r="A30" s="46">
        <v>1</v>
      </c>
      <c r="B30" s="52">
        <v>46024</v>
      </c>
      <c r="C30" s="53" t="s">
        <v>69</v>
      </c>
      <c r="D30" s="53" t="s">
        <v>70</v>
      </c>
      <c r="E30" s="54">
        <v>2000</v>
      </c>
      <c r="F30" s="53" t="s">
        <v>69</v>
      </c>
      <c r="G30" s="53">
        <v>0</v>
      </c>
      <c r="H30" s="53">
        <v>0</v>
      </c>
      <c r="I30" s="53">
        <v>0</v>
      </c>
      <c r="J30" s="53">
        <v>0</v>
      </c>
      <c r="K30" s="53">
        <v>0</v>
      </c>
      <c r="L30" s="53">
        <v>0</v>
      </c>
      <c r="M30" s="53">
        <v>0</v>
      </c>
      <c r="N30" s="53">
        <v>0</v>
      </c>
      <c r="O30" s="53">
        <v>0</v>
      </c>
      <c r="P30" s="53">
        <v>0</v>
      </c>
      <c r="Q30" s="53">
        <v>0</v>
      </c>
      <c r="R30" s="53" t="s">
        <v>69</v>
      </c>
      <c r="S30" s="55" t="s">
        <v>69</v>
      </c>
    </row>
    <row r="31" spans="1:19" ht="16">
      <c r="A31" s="46">
        <v>2</v>
      </c>
      <c r="B31" s="52">
        <v>46035</v>
      </c>
      <c r="C31" s="53">
        <v>12</v>
      </c>
      <c r="D31" s="53" t="s">
        <v>71</v>
      </c>
      <c r="E31" s="54">
        <v>2000</v>
      </c>
      <c r="F31" s="54">
        <v>2.4</v>
      </c>
      <c r="G31" s="53">
        <v>0</v>
      </c>
      <c r="H31" s="53">
        <v>0</v>
      </c>
      <c r="I31" s="53">
        <v>0</v>
      </c>
      <c r="J31" s="53">
        <v>0</v>
      </c>
      <c r="K31" s="53">
        <v>0</v>
      </c>
      <c r="L31" s="53">
        <v>0</v>
      </c>
      <c r="M31" s="53">
        <v>0</v>
      </c>
      <c r="N31" s="53">
        <v>0</v>
      </c>
      <c r="O31" s="53">
        <v>0</v>
      </c>
      <c r="P31" s="53">
        <v>0</v>
      </c>
      <c r="Q31" s="53">
        <v>0</v>
      </c>
      <c r="R31" s="53" t="s">
        <v>69</v>
      </c>
      <c r="S31" s="55" t="s">
        <v>69</v>
      </c>
    </row>
    <row r="32" spans="1:19" ht="16">
      <c r="A32" s="56" t="s">
        <v>25</v>
      </c>
      <c r="B32" s="57" t="s">
        <v>69</v>
      </c>
      <c r="C32" s="57">
        <v>12</v>
      </c>
      <c r="D32" s="57" t="s">
        <v>71</v>
      </c>
      <c r="E32" s="58">
        <v>2000</v>
      </c>
      <c r="F32" s="58">
        <v>2.4</v>
      </c>
      <c r="G32" s="57">
        <v>0</v>
      </c>
      <c r="H32" s="57">
        <v>0</v>
      </c>
      <c r="I32" s="57">
        <v>300</v>
      </c>
      <c r="J32" s="57">
        <v>0</v>
      </c>
      <c r="K32" s="57">
        <v>0</v>
      </c>
      <c r="L32" s="57">
        <v>0</v>
      </c>
      <c r="M32" s="57">
        <v>0</v>
      </c>
      <c r="N32" s="57">
        <v>0</v>
      </c>
      <c r="O32" s="57">
        <v>0</v>
      </c>
      <c r="P32" s="57">
        <v>0</v>
      </c>
      <c r="Q32" s="57">
        <v>0</v>
      </c>
      <c r="R32" s="59">
        <v>19.527899999999999</v>
      </c>
      <c r="S32" s="60">
        <v>2302.4</v>
      </c>
    </row>
    <row r="34" spans="1:20" ht="54" customHeight="1">
      <c r="A34" s="99" t="s">
        <v>72</v>
      </c>
      <c r="B34" s="166"/>
      <c r="C34" s="166"/>
      <c r="D34" s="166"/>
      <c r="E34" s="166"/>
      <c r="F34" s="166"/>
      <c r="G34" s="166"/>
      <c r="H34" s="166"/>
      <c r="I34" s="166"/>
      <c r="J34" s="166"/>
      <c r="K34" s="166"/>
      <c r="L34" s="166"/>
      <c r="M34" s="166"/>
      <c r="N34" s="166"/>
      <c r="O34" s="166"/>
      <c r="P34" s="166"/>
      <c r="Q34" s="166"/>
      <c r="R34" s="166"/>
      <c r="S34" s="166"/>
    </row>
    <row r="35" spans="1:20" ht="16">
      <c r="A35" s="61"/>
      <c r="B35" s="62"/>
      <c r="C35" s="62"/>
      <c r="D35" s="62"/>
      <c r="E35" s="62"/>
      <c r="F35" s="62"/>
      <c r="G35" s="62"/>
      <c r="H35" s="62"/>
      <c r="I35" s="62"/>
      <c r="J35" s="62"/>
      <c r="K35" s="62"/>
      <c r="L35" s="62"/>
      <c r="M35" s="62"/>
      <c r="N35" s="62"/>
      <c r="O35" s="62"/>
      <c r="P35" s="62"/>
      <c r="Q35" s="62"/>
      <c r="R35" s="62"/>
      <c r="S35" s="62"/>
      <c r="T35" s="62"/>
    </row>
    <row r="36" spans="1:20" ht="14">
      <c r="A36" s="136" t="s">
        <v>96</v>
      </c>
      <c r="B36" s="105"/>
      <c r="C36" s="105"/>
      <c r="D36" s="105"/>
      <c r="E36" s="105"/>
      <c r="F36" s="105"/>
      <c r="G36" s="105"/>
      <c r="H36" s="105"/>
      <c r="I36" s="105"/>
      <c r="J36" s="105"/>
      <c r="K36" s="105"/>
      <c r="L36" s="105"/>
      <c r="M36" s="105"/>
      <c r="N36" s="105"/>
      <c r="O36" s="105"/>
      <c r="P36" s="105"/>
    </row>
    <row r="38" spans="1:20" ht="16">
      <c r="A38" s="131" t="s">
        <v>0</v>
      </c>
      <c r="B38" s="114"/>
      <c r="C38" s="114"/>
      <c r="D38" s="114"/>
      <c r="E38" s="114"/>
      <c r="F38" s="114"/>
      <c r="G38" s="45"/>
      <c r="H38" s="132">
        <v>46024</v>
      </c>
      <c r="I38" s="133"/>
      <c r="J38" s="120" t="s">
        <v>39</v>
      </c>
      <c r="K38" s="105"/>
      <c r="L38" s="105"/>
      <c r="M38" s="105"/>
      <c r="N38" s="102"/>
    </row>
    <row r="39" spans="1:20" ht="16">
      <c r="A39" s="115" t="s">
        <v>40</v>
      </c>
      <c r="B39" s="105"/>
      <c r="C39" s="105"/>
      <c r="D39" s="105"/>
      <c r="E39" s="105"/>
      <c r="F39" s="105"/>
      <c r="G39" s="34"/>
      <c r="H39" s="134">
        <v>2000</v>
      </c>
      <c r="I39" s="102"/>
      <c r="J39" s="120" t="s">
        <v>98</v>
      </c>
      <c r="K39" s="105"/>
      <c r="L39" s="105"/>
      <c r="M39" s="105"/>
      <c r="N39" s="102"/>
    </row>
    <row r="40" spans="1:20" ht="16">
      <c r="A40" s="115" t="s">
        <v>41</v>
      </c>
      <c r="B40" s="105"/>
      <c r="C40" s="105"/>
      <c r="D40" s="105"/>
      <c r="E40" s="105"/>
      <c r="F40" s="105"/>
      <c r="G40" s="34"/>
      <c r="H40" s="127">
        <v>23</v>
      </c>
      <c r="I40" s="102"/>
      <c r="J40" s="120" t="s">
        <v>73</v>
      </c>
      <c r="K40" s="105"/>
      <c r="L40" s="105"/>
      <c r="M40" s="105"/>
      <c r="N40" s="102"/>
    </row>
    <row r="41" spans="1:20" ht="16">
      <c r="A41" s="115" t="s">
        <v>43</v>
      </c>
      <c r="B41" s="105"/>
      <c r="C41" s="105"/>
      <c r="D41" s="105"/>
      <c r="E41" s="105"/>
      <c r="F41" s="105"/>
      <c r="G41" s="34"/>
      <c r="H41" s="128">
        <v>30</v>
      </c>
      <c r="I41" s="102"/>
      <c r="J41" s="120" t="s">
        <v>74</v>
      </c>
      <c r="K41" s="105"/>
      <c r="L41" s="105"/>
      <c r="M41" s="105"/>
      <c r="N41" s="102"/>
    </row>
    <row r="42" spans="1:20" ht="16">
      <c r="A42" s="115" t="s">
        <v>45</v>
      </c>
      <c r="B42" s="105"/>
      <c r="C42" s="105"/>
      <c r="D42" s="105"/>
      <c r="E42" s="105"/>
      <c r="F42" s="105"/>
      <c r="G42" s="34"/>
      <c r="H42" s="125" t="s">
        <v>46</v>
      </c>
      <c r="I42" s="102"/>
      <c r="J42" s="126"/>
      <c r="K42" s="105"/>
      <c r="L42" s="105"/>
      <c r="M42" s="105"/>
      <c r="N42" s="102"/>
    </row>
    <row r="43" spans="1:20" ht="16">
      <c r="A43" s="115" t="s">
        <v>47</v>
      </c>
      <c r="B43" s="105"/>
      <c r="C43" s="105"/>
      <c r="D43" s="105"/>
      <c r="E43" s="105"/>
      <c r="F43" s="105"/>
      <c r="G43" s="34"/>
      <c r="H43" s="121">
        <v>9.4999999999999998E-3</v>
      </c>
      <c r="I43" s="102"/>
      <c r="J43" s="126">
        <v>8001.6</v>
      </c>
      <c r="K43" s="105"/>
      <c r="L43" s="105"/>
      <c r="M43" s="105"/>
      <c r="N43" s="102"/>
    </row>
    <row r="44" spans="1:20" ht="16">
      <c r="A44" s="115" t="s">
        <v>48</v>
      </c>
      <c r="B44" s="105"/>
      <c r="C44" s="105"/>
      <c r="D44" s="105"/>
      <c r="E44" s="105"/>
      <c r="F44" s="105"/>
      <c r="G44" s="34"/>
      <c r="H44" s="121">
        <v>3.4674999999999998</v>
      </c>
      <c r="I44" s="102"/>
      <c r="J44" s="117"/>
      <c r="K44" s="105"/>
      <c r="L44" s="105"/>
      <c r="M44" s="105"/>
      <c r="N44" s="102"/>
    </row>
    <row r="45" spans="1:20" ht="16">
      <c r="A45" s="115" t="s">
        <v>49</v>
      </c>
      <c r="B45" s="105"/>
      <c r="C45" s="105"/>
      <c r="D45" s="105"/>
      <c r="E45" s="105"/>
      <c r="F45" s="105"/>
      <c r="G45" s="34"/>
      <c r="H45" s="121">
        <v>9.4999999999999998E-3</v>
      </c>
      <c r="I45" s="102"/>
      <c r="J45" s="117"/>
      <c r="K45" s="105"/>
      <c r="L45" s="105"/>
      <c r="M45" s="105"/>
      <c r="N45" s="102"/>
    </row>
    <row r="46" spans="1:20" ht="16">
      <c r="A46" s="115" t="s">
        <v>50</v>
      </c>
      <c r="B46" s="105"/>
      <c r="C46" s="105"/>
      <c r="D46" s="105"/>
      <c r="E46" s="105"/>
      <c r="F46" s="105"/>
      <c r="G46" s="34"/>
      <c r="H46" s="121">
        <v>3.4674999999999998</v>
      </c>
      <c r="I46" s="102"/>
      <c r="J46" s="117"/>
      <c r="K46" s="105"/>
      <c r="L46" s="105"/>
      <c r="M46" s="105"/>
      <c r="N46" s="102"/>
    </row>
    <row r="47" spans="1:20" ht="16">
      <c r="A47" s="115" t="s">
        <v>51</v>
      </c>
      <c r="B47" s="105"/>
      <c r="C47" s="105"/>
      <c r="D47" s="105"/>
      <c r="E47" s="105"/>
      <c r="F47" s="105"/>
      <c r="G47" s="34"/>
      <c r="H47" s="121">
        <v>9.4999999999999998E-3</v>
      </c>
      <c r="I47" s="102"/>
      <c r="J47" s="117"/>
      <c r="K47" s="105"/>
      <c r="L47" s="105"/>
      <c r="M47" s="105"/>
      <c r="N47" s="102"/>
    </row>
    <row r="48" spans="1:20" ht="16">
      <c r="A48" s="115" t="s">
        <v>52</v>
      </c>
      <c r="B48" s="105"/>
      <c r="C48" s="105"/>
      <c r="D48" s="105"/>
      <c r="E48" s="105"/>
      <c r="F48" s="105"/>
      <c r="G48" s="34"/>
      <c r="H48" s="121">
        <v>3.4674999999999998</v>
      </c>
      <c r="I48" s="102"/>
      <c r="J48" s="117"/>
      <c r="K48" s="105"/>
      <c r="L48" s="105"/>
      <c r="M48" s="105"/>
      <c r="N48" s="102"/>
    </row>
    <row r="49" spans="1:19" ht="16">
      <c r="A49" s="115" t="s">
        <v>53</v>
      </c>
      <c r="B49" s="105"/>
      <c r="C49" s="105"/>
      <c r="D49" s="105"/>
      <c r="E49" s="105"/>
      <c r="F49" s="105"/>
      <c r="G49" s="34"/>
      <c r="H49" s="121">
        <v>9.4999999999999998E-3</v>
      </c>
      <c r="I49" s="102"/>
      <c r="J49" s="117"/>
      <c r="K49" s="105"/>
      <c r="L49" s="105"/>
      <c r="M49" s="105"/>
      <c r="N49" s="102"/>
    </row>
    <row r="50" spans="1:19" ht="16">
      <c r="A50" s="115" t="s">
        <v>54</v>
      </c>
      <c r="B50" s="105"/>
      <c r="C50" s="105"/>
      <c r="D50" s="105"/>
      <c r="E50" s="105"/>
      <c r="F50" s="105"/>
      <c r="G50" s="34"/>
      <c r="H50" s="121">
        <v>23.125</v>
      </c>
      <c r="I50" s="102"/>
      <c r="J50" s="117"/>
      <c r="K50" s="105"/>
      <c r="L50" s="105"/>
      <c r="M50" s="105"/>
      <c r="N50" s="102"/>
    </row>
    <row r="51" spans="1:19" ht="16">
      <c r="A51" s="115" t="s">
        <v>55</v>
      </c>
      <c r="B51" s="105"/>
      <c r="C51" s="105"/>
      <c r="D51" s="105"/>
      <c r="E51" s="105"/>
      <c r="F51" s="105"/>
      <c r="G51" s="34"/>
      <c r="H51" s="116">
        <v>437</v>
      </c>
      <c r="I51" s="102"/>
      <c r="J51" s="117"/>
      <c r="K51" s="105"/>
      <c r="L51" s="105"/>
      <c r="M51" s="105"/>
      <c r="N51" s="102"/>
    </row>
    <row r="52" spans="1:19" ht="16">
      <c r="A52" s="115" t="s">
        <v>94</v>
      </c>
      <c r="B52" s="124"/>
      <c r="C52" s="124"/>
      <c r="D52" s="124"/>
      <c r="E52" s="124"/>
      <c r="F52" s="124"/>
      <c r="G52" s="34"/>
      <c r="H52" s="116">
        <v>300</v>
      </c>
      <c r="I52" s="135"/>
      <c r="J52" s="34"/>
      <c r="N52" s="88"/>
    </row>
    <row r="53" spans="1:19" ht="16">
      <c r="A53" s="115" t="s">
        <v>56</v>
      </c>
      <c r="B53" s="105"/>
      <c r="C53" s="105"/>
      <c r="D53" s="105"/>
      <c r="E53" s="105"/>
      <c r="F53" s="105"/>
      <c r="G53" s="34"/>
      <c r="H53" s="116">
        <v>2737</v>
      </c>
      <c r="I53" s="102"/>
      <c r="J53" s="117"/>
      <c r="K53" s="105"/>
      <c r="L53" s="105"/>
      <c r="M53" s="105"/>
      <c r="N53" s="102"/>
    </row>
    <row r="54" spans="1:19" ht="16">
      <c r="A54" s="118" t="s">
        <v>57</v>
      </c>
      <c r="B54" s="100"/>
      <c r="C54" s="100"/>
      <c r="D54" s="100"/>
      <c r="E54" s="100"/>
      <c r="F54" s="100"/>
      <c r="G54" s="47"/>
      <c r="H54" s="119">
        <v>46044</v>
      </c>
      <c r="I54" s="103"/>
      <c r="J54" s="120" t="s">
        <v>58</v>
      </c>
      <c r="K54" s="105"/>
      <c r="L54" s="105"/>
      <c r="M54" s="105"/>
      <c r="N54" s="102"/>
    </row>
    <row r="57" spans="1:19" ht="16">
      <c r="A57" s="108" t="s">
        <v>3</v>
      </c>
      <c r="B57" s="111" t="s">
        <v>59</v>
      </c>
      <c r="C57" s="112" t="s">
        <v>5</v>
      </c>
      <c r="D57" s="112" t="s">
        <v>60</v>
      </c>
      <c r="E57" s="113" t="s">
        <v>7</v>
      </c>
      <c r="F57" s="114"/>
      <c r="G57" s="114"/>
      <c r="H57" s="114"/>
      <c r="I57" s="114"/>
      <c r="J57" s="114"/>
      <c r="K57" s="114"/>
      <c r="L57" s="114"/>
      <c r="M57" s="114"/>
      <c r="N57" s="114"/>
      <c r="O57" s="114"/>
      <c r="P57" s="114"/>
      <c r="Q57" s="114"/>
      <c r="R57" s="111" t="s">
        <v>54</v>
      </c>
      <c r="S57" s="101" t="s">
        <v>2</v>
      </c>
    </row>
    <row r="58" spans="1:19" ht="16">
      <c r="A58" s="109"/>
      <c r="B58" s="105"/>
      <c r="C58" s="105"/>
      <c r="D58" s="105"/>
      <c r="E58" s="104" t="s">
        <v>61</v>
      </c>
      <c r="F58" s="106" t="s">
        <v>10</v>
      </c>
      <c r="G58" s="106" t="s">
        <v>62</v>
      </c>
      <c r="H58" s="107" t="s">
        <v>63</v>
      </c>
      <c r="I58" s="105"/>
      <c r="J58" s="105"/>
      <c r="K58" s="105"/>
      <c r="L58" s="105"/>
      <c r="M58" s="105"/>
      <c r="N58" s="105"/>
      <c r="O58" s="105"/>
      <c r="P58" s="105"/>
      <c r="Q58" s="105"/>
      <c r="R58" s="105"/>
      <c r="S58" s="102"/>
    </row>
    <row r="59" spans="1:19" ht="16">
      <c r="A59" s="109"/>
      <c r="B59" s="105"/>
      <c r="C59" s="105"/>
      <c r="D59" s="105"/>
      <c r="E59" s="105"/>
      <c r="F59" s="105"/>
      <c r="G59" s="105"/>
      <c r="H59" s="107" t="s">
        <v>11</v>
      </c>
      <c r="I59" s="105"/>
      <c r="J59" s="105"/>
      <c r="K59" s="107" t="s">
        <v>12</v>
      </c>
      <c r="L59" s="105"/>
      <c r="M59" s="107" t="s">
        <v>13</v>
      </c>
      <c r="N59" s="105"/>
      <c r="O59" s="105"/>
      <c r="P59" s="105"/>
      <c r="Q59" s="105"/>
      <c r="R59" s="105"/>
      <c r="S59" s="102"/>
    </row>
    <row r="60" spans="1:19" ht="279">
      <c r="A60" s="110"/>
      <c r="B60" s="100"/>
      <c r="C60" s="100"/>
      <c r="D60" s="100"/>
      <c r="E60" s="100"/>
      <c r="F60" s="100"/>
      <c r="G60" s="100"/>
      <c r="H60" s="48" t="s">
        <v>64</v>
      </c>
      <c r="I60" s="48" t="s">
        <v>15</v>
      </c>
      <c r="J60" s="48" t="s">
        <v>65</v>
      </c>
      <c r="K60" s="48" t="s">
        <v>17</v>
      </c>
      <c r="L60" s="48" t="s">
        <v>66</v>
      </c>
      <c r="M60" s="48" t="s">
        <v>67</v>
      </c>
      <c r="N60" s="48" t="s">
        <v>20</v>
      </c>
      <c r="O60" s="48" t="s">
        <v>21</v>
      </c>
      <c r="P60" s="48" t="s">
        <v>22</v>
      </c>
      <c r="Q60" s="48" t="s">
        <v>68</v>
      </c>
      <c r="R60" s="100"/>
      <c r="S60" s="103"/>
    </row>
    <row r="61" spans="1:19" ht="16">
      <c r="A61" s="49">
        <v>1</v>
      </c>
      <c r="B61" s="50">
        <v>2</v>
      </c>
      <c r="C61" s="50">
        <v>3</v>
      </c>
      <c r="D61" s="50">
        <v>4</v>
      </c>
      <c r="E61" s="50">
        <v>5</v>
      </c>
      <c r="F61" s="50">
        <v>6</v>
      </c>
      <c r="G61" s="50">
        <v>7</v>
      </c>
      <c r="H61" s="50">
        <v>8</v>
      </c>
      <c r="I61" s="50">
        <v>9</v>
      </c>
      <c r="J61" s="50">
        <v>10</v>
      </c>
      <c r="K61" s="50">
        <v>11</v>
      </c>
      <c r="L61" s="50">
        <v>12</v>
      </c>
      <c r="M61" s="50">
        <v>13</v>
      </c>
      <c r="N61" s="50">
        <v>14</v>
      </c>
      <c r="O61" s="50">
        <v>15</v>
      </c>
      <c r="P61" s="50">
        <v>16</v>
      </c>
      <c r="Q61" s="50">
        <v>17</v>
      </c>
      <c r="R61" s="50">
        <v>18</v>
      </c>
      <c r="S61" s="51">
        <v>19</v>
      </c>
    </row>
    <row r="62" spans="1:19" ht="16">
      <c r="A62" s="46">
        <v>1</v>
      </c>
      <c r="B62" s="52">
        <v>46024</v>
      </c>
      <c r="C62" s="53" t="s">
        <v>69</v>
      </c>
      <c r="D62" s="53" t="s">
        <v>70</v>
      </c>
      <c r="E62" s="54">
        <v>2000</v>
      </c>
      <c r="F62" s="53" t="s">
        <v>69</v>
      </c>
      <c r="G62" s="53">
        <v>0</v>
      </c>
      <c r="H62" s="53">
        <v>0</v>
      </c>
      <c r="I62" s="53">
        <v>0</v>
      </c>
      <c r="J62" s="53">
        <v>0</v>
      </c>
      <c r="K62" s="53">
        <v>0</v>
      </c>
      <c r="L62" s="53">
        <v>0</v>
      </c>
      <c r="M62" s="53">
        <v>0</v>
      </c>
      <c r="N62" s="53">
        <v>0</v>
      </c>
      <c r="O62" s="53">
        <v>0</v>
      </c>
      <c r="P62" s="53">
        <v>0</v>
      </c>
      <c r="Q62" s="53">
        <v>0</v>
      </c>
      <c r="R62" s="53" t="s">
        <v>69</v>
      </c>
      <c r="S62" s="55" t="s">
        <v>69</v>
      </c>
    </row>
    <row r="63" spans="1:19" ht="16">
      <c r="A63" s="46">
        <v>2</v>
      </c>
      <c r="B63" s="52">
        <v>46044</v>
      </c>
      <c r="C63" s="53">
        <v>23</v>
      </c>
      <c r="D63" s="90">
        <v>2437</v>
      </c>
      <c r="E63" s="54">
        <v>2000</v>
      </c>
      <c r="F63" s="54">
        <v>437</v>
      </c>
      <c r="G63" s="53">
        <v>0</v>
      </c>
      <c r="H63" s="53">
        <v>0</v>
      </c>
      <c r="I63" s="53">
        <v>0</v>
      </c>
      <c r="J63" s="53">
        <v>0</v>
      </c>
      <c r="K63" s="53">
        <v>0</v>
      </c>
      <c r="L63" s="53">
        <v>0</v>
      </c>
      <c r="M63" s="53">
        <v>0</v>
      </c>
      <c r="N63" s="53">
        <v>0</v>
      </c>
      <c r="O63" s="53">
        <v>0</v>
      </c>
      <c r="P63" s="53">
        <v>0</v>
      </c>
      <c r="Q63" s="53">
        <v>0</v>
      </c>
      <c r="R63" s="53" t="s">
        <v>69</v>
      </c>
      <c r="S63" s="55" t="s">
        <v>69</v>
      </c>
    </row>
    <row r="64" spans="1:19" ht="16">
      <c r="A64" s="56" t="s">
        <v>25</v>
      </c>
      <c r="B64" s="57" t="s">
        <v>69</v>
      </c>
      <c r="C64" s="57">
        <v>23</v>
      </c>
      <c r="D64" s="91">
        <v>2437</v>
      </c>
      <c r="E64" s="58">
        <v>2000</v>
      </c>
      <c r="F64" s="58">
        <v>437</v>
      </c>
      <c r="G64" s="57">
        <v>0</v>
      </c>
      <c r="H64" s="57">
        <v>0</v>
      </c>
      <c r="I64" s="57">
        <v>300</v>
      </c>
      <c r="J64" s="57">
        <v>0</v>
      </c>
      <c r="K64" s="57">
        <v>0</v>
      </c>
      <c r="L64" s="57">
        <v>0</v>
      </c>
      <c r="M64" s="57">
        <v>0</v>
      </c>
      <c r="N64" s="57">
        <v>0</v>
      </c>
      <c r="O64" s="57">
        <v>0</v>
      </c>
      <c r="P64" s="57">
        <v>0</v>
      </c>
      <c r="Q64" s="57">
        <v>0</v>
      </c>
      <c r="R64" s="59">
        <v>23.125</v>
      </c>
      <c r="S64" s="60">
        <v>2737</v>
      </c>
    </row>
    <row r="67" spans="1:16" ht="57" customHeight="1">
      <c r="A67" s="129" t="s">
        <v>88</v>
      </c>
      <c r="B67" s="105"/>
      <c r="C67" s="105"/>
      <c r="D67" s="105"/>
      <c r="E67" s="105"/>
      <c r="F67" s="105"/>
      <c r="G67" s="105"/>
      <c r="H67" s="105"/>
      <c r="I67" s="105"/>
      <c r="J67" s="105"/>
      <c r="K67" s="105"/>
      <c r="L67" s="105"/>
    </row>
    <row r="69" spans="1:16" ht="16">
      <c r="A69" s="130" t="s">
        <v>97</v>
      </c>
      <c r="B69" s="105"/>
      <c r="C69" s="105"/>
      <c r="D69" s="105"/>
      <c r="E69" s="105"/>
      <c r="F69" s="105"/>
      <c r="G69" s="105"/>
      <c r="H69" s="105"/>
      <c r="I69" s="105"/>
      <c r="J69" s="105"/>
      <c r="K69" s="105"/>
      <c r="L69" s="105"/>
      <c r="M69" s="105"/>
      <c r="N69" s="105"/>
      <c r="O69" s="105"/>
      <c r="P69" s="105"/>
    </row>
    <row r="71" spans="1:16" ht="16">
      <c r="A71" s="131" t="s">
        <v>0</v>
      </c>
      <c r="B71" s="114"/>
      <c r="C71" s="114"/>
      <c r="D71" s="114"/>
      <c r="E71" s="114"/>
      <c r="F71" s="114"/>
      <c r="G71" s="45"/>
      <c r="H71" s="132">
        <v>46024</v>
      </c>
      <c r="I71" s="133"/>
      <c r="J71" s="120" t="s">
        <v>39</v>
      </c>
      <c r="K71" s="105"/>
      <c r="L71" s="105"/>
      <c r="M71" s="105"/>
      <c r="N71" s="102"/>
    </row>
    <row r="72" spans="1:16" ht="16">
      <c r="A72" s="115" t="s">
        <v>40</v>
      </c>
      <c r="B72" s="105"/>
      <c r="C72" s="105"/>
      <c r="D72" s="105"/>
      <c r="E72" s="105"/>
      <c r="F72" s="105"/>
      <c r="G72" s="34"/>
      <c r="H72" s="134">
        <v>2000</v>
      </c>
      <c r="I72" s="102"/>
      <c r="J72" s="120" t="s">
        <v>98</v>
      </c>
      <c r="K72" s="105"/>
      <c r="L72" s="105"/>
      <c r="M72" s="105"/>
      <c r="N72" s="102"/>
    </row>
    <row r="73" spans="1:16" ht="16">
      <c r="A73" s="115" t="s">
        <v>41</v>
      </c>
      <c r="B73" s="105"/>
      <c r="C73" s="105"/>
      <c r="D73" s="105"/>
      <c r="E73" s="105"/>
      <c r="F73" s="105"/>
      <c r="G73" s="34"/>
      <c r="H73" s="127">
        <v>30</v>
      </c>
      <c r="I73" s="102"/>
      <c r="J73" s="120" t="s">
        <v>75</v>
      </c>
      <c r="K73" s="105"/>
      <c r="L73" s="105"/>
      <c r="M73" s="105"/>
      <c r="N73" s="102"/>
    </row>
    <row r="74" spans="1:16" ht="16">
      <c r="A74" s="115" t="s">
        <v>43</v>
      </c>
      <c r="B74" s="105"/>
      <c r="C74" s="105"/>
      <c r="D74" s="105"/>
      <c r="E74" s="105"/>
      <c r="F74" s="105"/>
      <c r="G74" s="34"/>
      <c r="H74" s="128">
        <v>30</v>
      </c>
      <c r="I74" s="102"/>
      <c r="J74" s="120" t="s">
        <v>74</v>
      </c>
      <c r="K74" s="105"/>
      <c r="L74" s="105"/>
      <c r="M74" s="105"/>
      <c r="N74" s="102"/>
    </row>
    <row r="75" spans="1:16" ht="16">
      <c r="A75" s="115" t="s">
        <v>45</v>
      </c>
      <c r="B75" s="105"/>
      <c r="C75" s="105"/>
      <c r="D75" s="105"/>
      <c r="E75" s="105"/>
      <c r="F75" s="105"/>
      <c r="G75" s="34"/>
      <c r="H75" s="125" t="s">
        <v>76</v>
      </c>
      <c r="I75" s="102"/>
      <c r="J75" s="126"/>
      <c r="K75" s="105"/>
      <c r="L75" s="105"/>
      <c r="M75" s="105"/>
      <c r="N75" s="102"/>
    </row>
    <row r="76" spans="1:16" ht="16">
      <c r="A76" s="115" t="s">
        <v>47</v>
      </c>
      <c r="B76" s="105"/>
      <c r="C76" s="105"/>
      <c r="D76" s="105"/>
      <c r="E76" s="105"/>
      <c r="F76" s="105"/>
      <c r="G76" s="34"/>
      <c r="H76" s="121">
        <v>9.4999999999999998E-3</v>
      </c>
      <c r="I76" s="102"/>
      <c r="J76" s="126">
        <v>8001.6</v>
      </c>
      <c r="K76" s="105"/>
      <c r="L76" s="105"/>
      <c r="M76" s="105"/>
      <c r="N76" s="102"/>
    </row>
    <row r="77" spans="1:16" ht="16">
      <c r="A77" s="115" t="s">
        <v>48</v>
      </c>
      <c r="B77" s="105"/>
      <c r="C77" s="105"/>
      <c r="D77" s="105"/>
      <c r="E77" s="105"/>
      <c r="F77" s="105"/>
      <c r="G77" s="34"/>
      <c r="H77" s="121">
        <v>3.4674999999999998</v>
      </c>
      <c r="I77" s="102"/>
      <c r="J77" s="117"/>
      <c r="K77" s="105"/>
      <c r="L77" s="105"/>
      <c r="M77" s="105"/>
      <c r="N77" s="102"/>
    </row>
    <row r="78" spans="1:16" ht="16">
      <c r="A78" s="115" t="s">
        <v>49</v>
      </c>
      <c r="B78" s="105"/>
      <c r="C78" s="105"/>
      <c r="D78" s="105"/>
      <c r="E78" s="105"/>
      <c r="F78" s="105"/>
      <c r="G78" s="34"/>
      <c r="H78" s="121">
        <v>9.4999999999999998E-3</v>
      </c>
      <c r="I78" s="102"/>
      <c r="J78" s="117"/>
      <c r="K78" s="105"/>
      <c r="L78" s="105"/>
      <c r="M78" s="105"/>
      <c r="N78" s="102"/>
    </row>
    <row r="79" spans="1:16" ht="16">
      <c r="A79" s="115" t="s">
        <v>50</v>
      </c>
      <c r="B79" s="105"/>
      <c r="C79" s="105"/>
      <c r="D79" s="105"/>
      <c r="E79" s="105"/>
      <c r="F79" s="105"/>
      <c r="G79" s="34"/>
      <c r="H79" s="121">
        <v>3.4674999999999998</v>
      </c>
      <c r="I79" s="102"/>
      <c r="J79" s="117"/>
      <c r="K79" s="105"/>
      <c r="L79" s="105"/>
      <c r="M79" s="105"/>
      <c r="N79" s="102"/>
    </row>
    <row r="80" spans="1:16" ht="16">
      <c r="A80" s="115" t="s">
        <v>51</v>
      </c>
      <c r="B80" s="105"/>
      <c r="C80" s="105"/>
      <c r="D80" s="105"/>
      <c r="E80" s="105"/>
      <c r="F80" s="105"/>
      <c r="G80" s="34"/>
      <c r="H80" s="121">
        <v>9.4999999999999998E-3</v>
      </c>
      <c r="I80" s="102"/>
      <c r="J80" s="117"/>
      <c r="K80" s="105"/>
      <c r="L80" s="105"/>
      <c r="M80" s="105"/>
      <c r="N80" s="102"/>
    </row>
    <row r="81" spans="1:19" ht="16">
      <c r="A81" s="115" t="s">
        <v>52</v>
      </c>
      <c r="B81" s="105"/>
      <c r="C81" s="105"/>
      <c r="D81" s="105"/>
      <c r="E81" s="105"/>
      <c r="F81" s="105"/>
      <c r="G81" s="34"/>
      <c r="H81" s="121">
        <v>3.4674999999999998</v>
      </c>
      <c r="I81" s="102"/>
      <c r="J81" s="117"/>
      <c r="K81" s="105"/>
      <c r="L81" s="105"/>
      <c r="M81" s="105"/>
      <c r="N81" s="102"/>
    </row>
    <row r="82" spans="1:19" ht="16">
      <c r="A82" s="115" t="s">
        <v>53</v>
      </c>
      <c r="B82" s="105"/>
      <c r="C82" s="105"/>
      <c r="D82" s="105"/>
      <c r="E82" s="105"/>
      <c r="F82" s="105"/>
      <c r="G82" s="34"/>
      <c r="H82" s="121">
        <v>9.4999999999999998E-3</v>
      </c>
      <c r="I82" s="102"/>
      <c r="J82" s="117"/>
      <c r="K82" s="105"/>
      <c r="L82" s="105"/>
      <c r="M82" s="105"/>
      <c r="N82" s="102"/>
    </row>
    <row r="83" spans="1:19" ht="16">
      <c r="A83" s="115" t="s">
        <v>54</v>
      </c>
      <c r="B83" s="105"/>
      <c r="C83" s="105"/>
      <c r="D83" s="105"/>
      <c r="E83" s="105"/>
      <c r="F83" s="105"/>
      <c r="G83" s="34"/>
      <c r="H83" s="121">
        <v>21.0624</v>
      </c>
      <c r="I83" s="102"/>
      <c r="J83" s="117"/>
      <c r="K83" s="105"/>
      <c r="L83" s="105"/>
      <c r="M83" s="105"/>
      <c r="N83" s="102"/>
    </row>
    <row r="84" spans="1:19" ht="16">
      <c r="A84" s="115" t="s">
        <v>55</v>
      </c>
      <c r="B84" s="105"/>
      <c r="C84" s="105"/>
      <c r="D84" s="105"/>
      <c r="E84" s="105"/>
      <c r="F84" s="105"/>
      <c r="G84" s="34"/>
      <c r="H84" s="116">
        <v>570</v>
      </c>
      <c r="I84" s="102"/>
      <c r="J84" s="117"/>
      <c r="K84" s="105"/>
      <c r="L84" s="105"/>
      <c r="M84" s="105"/>
      <c r="N84" s="102"/>
    </row>
    <row r="85" spans="1:19" ht="16">
      <c r="A85" s="115" t="s">
        <v>94</v>
      </c>
      <c r="B85" s="124"/>
      <c r="C85" s="124"/>
      <c r="D85" s="124"/>
      <c r="E85" s="124"/>
      <c r="F85" s="124"/>
      <c r="G85" s="34"/>
      <c r="H85" s="122">
        <v>300</v>
      </c>
      <c r="I85" s="123"/>
      <c r="J85" s="34"/>
      <c r="N85" s="88"/>
    </row>
    <row r="86" spans="1:19" ht="16">
      <c r="A86" s="115" t="s">
        <v>56</v>
      </c>
      <c r="B86" s="105"/>
      <c r="C86" s="105"/>
      <c r="D86" s="105"/>
      <c r="E86" s="105"/>
      <c r="F86" s="105"/>
      <c r="G86" s="34"/>
      <c r="H86" s="116">
        <v>2870</v>
      </c>
      <c r="I86" s="102"/>
      <c r="J86" s="117"/>
      <c r="K86" s="105"/>
      <c r="L86" s="105"/>
      <c r="M86" s="105"/>
      <c r="N86" s="102"/>
    </row>
    <row r="87" spans="1:19" ht="16">
      <c r="A87" s="118" t="s">
        <v>57</v>
      </c>
      <c r="B87" s="100"/>
      <c r="C87" s="100"/>
      <c r="D87" s="100"/>
      <c r="E87" s="100"/>
      <c r="F87" s="100"/>
      <c r="G87" s="47"/>
      <c r="H87" s="119">
        <v>46053</v>
      </c>
      <c r="I87" s="103"/>
      <c r="J87" s="120" t="s">
        <v>58</v>
      </c>
      <c r="K87" s="105"/>
      <c r="L87" s="105"/>
      <c r="M87" s="105"/>
      <c r="N87" s="102"/>
    </row>
    <row r="89" spans="1:19" ht="16">
      <c r="A89" s="108" t="s">
        <v>3</v>
      </c>
      <c r="B89" s="111" t="s">
        <v>59</v>
      </c>
      <c r="C89" s="112" t="s">
        <v>5</v>
      </c>
      <c r="D89" s="112" t="s">
        <v>60</v>
      </c>
      <c r="E89" s="113" t="s">
        <v>7</v>
      </c>
      <c r="F89" s="114"/>
      <c r="G89" s="114"/>
      <c r="H89" s="114"/>
      <c r="I89" s="114"/>
      <c r="J89" s="114"/>
      <c r="K89" s="114"/>
      <c r="L89" s="114"/>
      <c r="M89" s="114"/>
      <c r="N89" s="114"/>
      <c r="O89" s="114"/>
      <c r="P89" s="114"/>
      <c r="Q89" s="114"/>
      <c r="R89" s="111" t="s">
        <v>54</v>
      </c>
      <c r="S89" s="101" t="s">
        <v>2</v>
      </c>
    </row>
    <row r="90" spans="1:19" ht="16">
      <c r="A90" s="109"/>
      <c r="B90" s="105"/>
      <c r="C90" s="105"/>
      <c r="D90" s="105"/>
      <c r="E90" s="104" t="s">
        <v>61</v>
      </c>
      <c r="F90" s="106" t="s">
        <v>10</v>
      </c>
      <c r="G90" s="106" t="s">
        <v>62</v>
      </c>
      <c r="H90" s="107" t="s">
        <v>63</v>
      </c>
      <c r="I90" s="105"/>
      <c r="J90" s="105"/>
      <c r="K90" s="105"/>
      <c r="L90" s="105"/>
      <c r="M90" s="105"/>
      <c r="N90" s="105"/>
      <c r="O90" s="105"/>
      <c r="P90" s="105"/>
      <c r="Q90" s="105"/>
      <c r="R90" s="105"/>
      <c r="S90" s="102"/>
    </row>
    <row r="91" spans="1:19" ht="16">
      <c r="A91" s="109"/>
      <c r="B91" s="105"/>
      <c r="C91" s="105"/>
      <c r="D91" s="105"/>
      <c r="E91" s="105"/>
      <c r="F91" s="105"/>
      <c r="G91" s="105"/>
      <c r="H91" s="107" t="s">
        <v>11</v>
      </c>
      <c r="I91" s="105"/>
      <c r="J91" s="105"/>
      <c r="K91" s="107" t="s">
        <v>12</v>
      </c>
      <c r="L91" s="105"/>
      <c r="M91" s="107" t="s">
        <v>13</v>
      </c>
      <c r="N91" s="105"/>
      <c r="O91" s="105"/>
      <c r="P91" s="105"/>
      <c r="Q91" s="105"/>
      <c r="R91" s="105"/>
      <c r="S91" s="102"/>
    </row>
    <row r="92" spans="1:19" ht="281">
      <c r="A92" s="110"/>
      <c r="B92" s="100"/>
      <c r="C92" s="100"/>
      <c r="D92" s="100"/>
      <c r="E92" s="100"/>
      <c r="F92" s="100"/>
      <c r="G92" s="100"/>
      <c r="H92" s="48" t="s">
        <v>64</v>
      </c>
      <c r="I92" s="48" t="s">
        <v>15</v>
      </c>
      <c r="J92" s="48" t="s">
        <v>65</v>
      </c>
      <c r="K92" s="48" t="s">
        <v>17</v>
      </c>
      <c r="L92" s="48" t="s">
        <v>66</v>
      </c>
      <c r="M92" s="48" t="s">
        <v>67</v>
      </c>
      <c r="N92" s="48" t="s">
        <v>20</v>
      </c>
      <c r="O92" s="48" t="s">
        <v>21</v>
      </c>
      <c r="P92" s="48" t="s">
        <v>22</v>
      </c>
      <c r="Q92" s="48" t="s">
        <v>68</v>
      </c>
      <c r="R92" s="100"/>
      <c r="S92" s="103"/>
    </row>
    <row r="93" spans="1:19" ht="16">
      <c r="A93" s="49">
        <v>1</v>
      </c>
      <c r="B93" s="50">
        <v>2</v>
      </c>
      <c r="C93" s="50">
        <v>3</v>
      </c>
      <c r="D93" s="50">
        <v>4</v>
      </c>
      <c r="E93" s="50">
        <v>5</v>
      </c>
      <c r="F93" s="50">
        <v>6</v>
      </c>
      <c r="G93" s="50">
        <v>7</v>
      </c>
      <c r="H93" s="50">
        <v>8</v>
      </c>
      <c r="I93" s="50">
        <v>9</v>
      </c>
      <c r="J93" s="50">
        <v>10</v>
      </c>
      <c r="K93" s="50">
        <v>11</v>
      </c>
      <c r="L93" s="50">
        <v>12</v>
      </c>
      <c r="M93" s="50">
        <v>13</v>
      </c>
      <c r="N93" s="50">
        <v>14</v>
      </c>
      <c r="O93" s="50">
        <v>15</v>
      </c>
      <c r="P93" s="50">
        <v>16</v>
      </c>
      <c r="Q93" s="50">
        <v>17</v>
      </c>
      <c r="R93" s="50">
        <v>18</v>
      </c>
      <c r="S93" s="51">
        <v>19</v>
      </c>
    </row>
    <row r="94" spans="1:19" ht="16">
      <c r="A94" s="46">
        <v>1</v>
      </c>
      <c r="B94" s="52">
        <v>46024</v>
      </c>
      <c r="C94" s="53" t="s">
        <v>69</v>
      </c>
      <c r="D94" s="53" t="s">
        <v>70</v>
      </c>
      <c r="E94" s="54">
        <v>2000</v>
      </c>
      <c r="F94" s="53" t="s">
        <v>69</v>
      </c>
      <c r="G94" s="53">
        <v>0</v>
      </c>
      <c r="H94" s="53">
        <v>0</v>
      </c>
      <c r="I94" s="53">
        <v>0</v>
      </c>
      <c r="J94" s="53">
        <v>0</v>
      </c>
      <c r="K94" s="53">
        <v>0</v>
      </c>
      <c r="L94" s="53">
        <v>0</v>
      </c>
      <c r="M94" s="53">
        <v>0</v>
      </c>
      <c r="N94" s="53">
        <v>0</v>
      </c>
      <c r="O94" s="53">
        <v>0</v>
      </c>
      <c r="P94" s="53">
        <v>0</v>
      </c>
      <c r="Q94" s="53">
        <v>0</v>
      </c>
      <c r="R94" s="53" t="s">
        <v>69</v>
      </c>
      <c r="S94" s="55" t="s">
        <v>69</v>
      </c>
    </row>
    <row r="95" spans="1:19" ht="16">
      <c r="A95" s="46">
        <v>2</v>
      </c>
      <c r="B95" s="52">
        <v>46053</v>
      </c>
      <c r="C95" s="53">
        <v>30</v>
      </c>
      <c r="D95" s="90">
        <v>2570</v>
      </c>
      <c r="E95" s="54">
        <v>2000</v>
      </c>
      <c r="F95" s="54">
        <v>570</v>
      </c>
      <c r="G95" s="53">
        <v>0</v>
      </c>
      <c r="H95" s="53">
        <v>0</v>
      </c>
      <c r="I95" s="53">
        <v>0</v>
      </c>
      <c r="J95" s="53">
        <v>0</v>
      </c>
      <c r="K95" s="53">
        <v>0</v>
      </c>
      <c r="L95" s="53">
        <v>0</v>
      </c>
      <c r="M95" s="53">
        <v>0</v>
      </c>
      <c r="N95" s="53">
        <v>0</v>
      </c>
      <c r="O95" s="53">
        <v>0</v>
      </c>
      <c r="P95" s="53">
        <v>0</v>
      </c>
      <c r="Q95" s="53">
        <v>0</v>
      </c>
      <c r="R95" s="53" t="s">
        <v>69</v>
      </c>
      <c r="S95" s="55" t="s">
        <v>69</v>
      </c>
    </row>
    <row r="96" spans="1:19" ht="16">
      <c r="A96" s="56" t="s">
        <v>25</v>
      </c>
      <c r="B96" s="57" t="s">
        <v>69</v>
      </c>
      <c r="C96" s="57">
        <v>30</v>
      </c>
      <c r="D96" s="91">
        <v>2570</v>
      </c>
      <c r="E96" s="58">
        <v>2000</v>
      </c>
      <c r="F96" s="58">
        <v>570</v>
      </c>
      <c r="G96" s="57">
        <v>0</v>
      </c>
      <c r="H96" s="57">
        <v>0</v>
      </c>
      <c r="I96" s="57">
        <v>300</v>
      </c>
      <c r="J96" s="57">
        <v>0</v>
      </c>
      <c r="K96" s="57">
        <v>0</v>
      </c>
      <c r="L96" s="57">
        <v>0</v>
      </c>
      <c r="M96" s="57">
        <v>0</v>
      </c>
      <c r="N96" s="57">
        <v>0</v>
      </c>
      <c r="O96" s="57">
        <v>0</v>
      </c>
      <c r="P96" s="57">
        <v>0</v>
      </c>
      <c r="Q96" s="57">
        <v>0</v>
      </c>
      <c r="R96" s="59">
        <v>21.0624</v>
      </c>
      <c r="S96" s="60">
        <v>2870</v>
      </c>
    </row>
    <row r="98" spans="1:19" ht="59" customHeight="1">
      <c r="A98" s="99" t="s">
        <v>72</v>
      </c>
      <c r="B98" s="100"/>
      <c r="C98" s="100"/>
      <c r="D98" s="100"/>
      <c r="E98" s="100"/>
      <c r="F98" s="100"/>
      <c r="G98" s="100"/>
      <c r="H98" s="100"/>
      <c r="I98" s="100"/>
      <c r="J98" s="100"/>
      <c r="K98" s="100"/>
      <c r="L98" s="100"/>
      <c r="M98" s="100"/>
      <c r="N98" s="100"/>
      <c r="O98" s="100"/>
      <c r="P98" s="100"/>
      <c r="Q98" s="100"/>
      <c r="R98" s="100"/>
      <c r="S98" s="100"/>
    </row>
    <row r="100" spans="1:19" ht="15">
      <c r="D100" s="63"/>
    </row>
  </sheetData>
  <mergeCells count="198">
    <mergeCell ref="A8:F8"/>
    <mergeCell ref="H8:I8"/>
    <mergeCell ref="J8:N8"/>
    <mergeCell ref="A9:F9"/>
    <mergeCell ref="H9:I9"/>
    <mergeCell ref="J9:N9"/>
    <mergeCell ref="A5:P5"/>
    <mergeCell ref="A6:F6"/>
    <mergeCell ref="H6:I6"/>
    <mergeCell ref="J6:N6"/>
    <mergeCell ref="A7:F7"/>
    <mergeCell ref="H7:I7"/>
    <mergeCell ref="J7:N7"/>
    <mergeCell ref="A12:F12"/>
    <mergeCell ref="H12:I12"/>
    <mergeCell ref="J12:N12"/>
    <mergeCell ref="A13:F13"/>
    <mergeCell ref="H13:I13"/>
    <mergeCell ref="J13:N13"/>
    <mergeCell ref="A10:F10"/>
    <mergeCell ref="H10:I10"/>
    <mergeCell ref="J10:N10"/>
    <mergeCell ref="A11:F11"/>
    <mergeCell ref="H11:I11"/>
    <mergeCell ref="J11:N11"/>
    <mergeCell ref="A16:F16"/>
    <mergeCell ref="H16:I16"/>
    <mergeCell ref="J16:N16"/>
    <mergeCell ref="A17:F17"/>
    <mergeCell ref="H17:I17"/>
    <mergeCell ref="J17:N17"/>
    <mergeCell ref="A14:F14"/>
    <mergeCell ref="H14:I14"/>
    <mergeCell ref="J14:N14"/>
    <mergeCell ref="A15:F15"/>
    <mergeCell ref="H15:I15"/>
    <mergeCell ref="J15:N15"/>
    <mergeCell ref="A21:F21"/>
    <mergeCell ref="H21:I21"/>
    <mergeCell ref="J21:N21"/>
    <mergeCell ref="A22:F22"/>
    <mergeCell ref="H22:I22"/>
    <mergeCell ref="J22:N22"/>
    <mergeCell ref="A18:F18"/>
    <mergeCell ref="H18:I18"/>
    <mergeCell ref="J18:N18"/>
    <mergeCell ref="A19:F19"/>
    <mergeCell ref="H19:I19"/>
    <mergeCell ref="J19:N19"/>
    <mergeCell ref="H20:I20"/>
    <mergeCell ref="A20:F20"/>
    <mergeCell ref="S25:S28"/>
    <mergeCell ref="E26:E28"/>
    <mergeCell ref="F26:F28"/>
    <mergeCell ref="G26:G28"/>
    <mergeCell ref="H26:Q26"/>
    <mergeCell ref="H27:J27"/>
    <mergeCell ref="K27:L27"/>
    <mergeCell ref="M27:Q27"/>
    <mergeCell ref="A25:A28"/>
    <mergeCell ref="B25:B28"/>
    <mergeCell ref="C25:C28"/>
    <mergeCell ref="D25:D28"/>
    <mergeCell ref="E25:Q25"/>
    <mergeCell ref="R25:R28"/>
    <mergeCell ref="A40:F40"/>
    <mergeCell ref="H40:I40"/>
    <mergeCell ref="J40:N40"/>
    <mergeCell ref="A41:F41"/>
    <mergeCell ref="H41:I41"/>
    <mergeCell ref="J41:N41"/>
    <mergeCell ref="A34:S34"/>
    <mergeCell ref="A36:P36"/>
    <mergeCell ref="A38:F38"/>
    <mergeCell ref="H38:I38"/>
    <mergeCell ref="J38:N38"/>
    <mergeCell ref="A39:F39"/>
    <mergeCell ref="H39:I39"/>
    <mergeCell ref="J39:N39"/>
    <mergeCell ref="A44:F44"/>
    <mergeCell ref="H44:I44"/>
    <mergeCell ref="J44:N44"/>
    <mergeCell ref="A45:F45"/>
    <mergeCell ref="H45:I45"/>
    <mergeCell ref="J45:N45"/>
    <mergeCell ref="A42:F42"/>
    <mergeCell ref="H42:I42"/>
    <mergeCell ref="J42:N42"/>
    <mergeCell ref="A43:F43"/>
    <mergeCell ref="H43:I43"/>
    <mergeCell ref="J43:N43"/>
    <mergeCell ref="A48:F48"/>
    <mergeCell ref="H48:I48"/>
    <mergeCell ref="J48:N48"/>
    <mergeCell ref="A49:F49"/>
    <mergeCell ref="H49:I49"/>
    <mergeCell ref="J49:N49"/>
    <mergeCell ref="A46:F46"/>
    <mergeCell ref="H46:I46"/>
    <mergeCell ref="J46:N46"/>
    <mergeCell ref="A47:F47"/>
    <mergeCell ref="H47:I47"/>
    <mergeCell ref="J47:N47"/>
    <mergeCell ref="A53:F53"/>
    <mergeCell ref="H53:I53"/>
    <mergeCell ref="J53:N53"/>
    <mergeCell ref="A54:F54"/>
    <mergeCell ref="H54:I54"/>
    <mergeCell ref="J54:N54"/>
    <mergeCell ref="A50:F50"/>
    <mergeCell ref="H50:I50"/>
    <mergeCell ref="J50:N50"/>
    <mergeCell ref="A51:F51"/>
    <mergeCell ref="H51:I51"/>
    <mergeCell ref="J51:N51"/>
    <mergeCell ref="H52:I52"/>
    <mergeCell ref="A52:F52"/>
    <mergeCell ref="S57:S60"/>
    <mergeCell ref="E58:E60"/>
    <mergeCell ref="F58:F60"/>
    <mergeCell ref="G58:G60"/>
    <mergeCell ref="H58:Q58"/>
    <mergeCell ref="H59:J59"/>
    <mergeCell ref="K59:L59"/>
    <mergeCell ref="M59:Q59"/>
    <mergeCell ref="A57:A60"/>
    <mergeCell ref="B57:B60"/>
    <mergeCell ref="C57:C60"/>
    <mergeCell ref="D57:D60"/>
    <mergeCell ref="E57:Q57"/>
    <mergeCell ref="R57:R60"/>
    <mergeCell ref="A73:F73"/>
    <mergeCell ref="H73:I73"/>
    <mergeCell ref="J73:N73"/>
    <mergeCell ref="A74:F74"/>
    <mergeCell ref="H74:I74"/>
    <mergeCell ref="J74:N74"/>
    <mergeCell ref="A67:L67"/>
    <mergeCell ref="A69:P69"/>
    <mergeCell ref="A71:F71"/>
    <mergeCell ref="H71:I71"/>
    <mergeCell ref="J71:N71"/>
    <mergeCell ref="A72:F72"/>
    <mergeCell ref="H72:I72"/>
    <mergeCell ref="J72:N72"/>
    <mergeCell ref="A77:F77"/>
    <mergeCell ref="H77:I77"/>
    <mergeCell ref="J77:N77"/>
    <mergeCell ref="A78:F78"/>
    <mergeCell ref="H78:I78"/>
    <mergeCell ref="J78:N78"/>
    <mergeCell ref="A75:F75"/>
    <mergeCell ref="H75:I75"/>
    <mergeCell ref="J75:N75"/>
    <mergeCell ref="A76:F76"/>
    <mergeCell ref="H76:I76"/>
    <mergeCell ref="J76:N76"/>
    <mergeCell ref="A81:F81"/>
    <mergeCell ref="H81:I81"/>
    <mergeCell ref="J81:N81"/>
    <mergeCell ref="A82:F82"/>
    <mergeCell ref="H82:I82"/>
    <mergeCell ref="J82:N82"/>
    <mergeCell ref="A79:F79"/>
    <mergeCell ref="H79:I79"/>
    <mergeCell ref="J79:N79"/>
    <mergeCell ref="A80:F80"/>
    <mergeCell ref="H80:I80"/>
    <mergeCell ref="J80:N80"/>
    <mergeCell ref="A86:F86"/>
    <mergeCell ref="H86:I86"/>
    <mergeCell ref="J86:N86"/>
    <mergeCell ref="A87:F87"/>
    <mergeCell ref="H87:I87"/>
    <mergeCell ref="J87:N87"/>
    <mergeCell ref="A83:F83"/>
    <mergeCell ref="H83:I83"/>
    <mergeCell ref="J83:N83"/>
    <mergeCell ref="A84:F84"/>
    <mergeCell ref="H84:I84"/>
    <mergeCell ref="J84:N84"/>
    <mergeCell ref="H85:I85"/>
    <mergeCell ref="A85:F85"/>
    <mergeCell ref="A98:S98"/>
    <mergeCell ref="S89:S92"/>
    <mergeCell ref="E90:E92"/>
    <mergeCell ref="F90:F92"/>
    <mergeCell ref="G90:G92"/>
    <mergeCell ref="H90:Q90"/>
    <mergeCell ref="H91:J91"/>
    <mergeCell ref="K91:L91"/>
    <mergeCell ref="M91:Q91"/>
    <mergeCell ref="A89:A92"/>
    <mergeCell ref="B89:B92"/>
    <mergeCell ref="C89:C92"/>
    <mergeCell ref="D89:D92"/>
    <mergeCell ref="E89:Q89"/>
    <mergeCell ref="R89:R92"/>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925F-0819-4A4B-9C3F-B62A4B515536}">
  <sheetPr>
    <outlinePr summaryBelow="0" summaryRight="0"/>
  </sheetPr>
  <dimension ref="A2:Z89"/>
  <sheetViews>
    <sheetView topLeftCell="A57" workbookViewId="0">
      <selection activeCell="M44" sqref="M44"/>
    </sheetView>
  </sheetViews>
  <sheetFormatPr baseColWidth="10" defaultColWidth="12.6640625" defaultRowHeight="15.75" customHeight="1"/>
  <cols>
    <col min="1" max="8" width="12.6640625" style="38"/>
    <col min="9" max="9" width="9.5" style="38" customWidth="1"/>
    <col min="10" max="10" width="10.83203125" style="38" customWidth="1"/>
    <col min="11" max="16384" width="12.6640625" style="38"/>
  </cols>
  <sheetData>
    <row r="2" spans="1:26" ht="17">
      <c r="A2" s="64"/>
      <c r="B2" s="64"/>
      <c r="C2" s="64"/>
      <c r="D2" s="65" t="s">
        <v>89</v>
      </c>
      <c r="E2" s="64"/>
      <c r="F2" s="64"/>
      <c r="G2" s="64"/>
      <c r="H2" s="64"/>
      <c r="I2" s="64"/>
      <c r="J2" s="64"/>
      <c r="K2" s="64"/>
      <c r="L2" s="64"/>
      <c r="M2" s="64"/>
      <c r="N2" s="64"/>
      <c r="O2" s="64"/>
      <c r="P2" s="64"/>
      <c r="Q2" s="64"/>
      <c r="R2" s="64"/>
      <c r="S2" s="66"/>
      <c r="T2" s="66"/>
      <c r="U2" s="66"/>
      <c r="V2" s="66"/>
      <c r="W2" s="66"/>
      <c r="X2" s="66"/>
      <c r="Y2" s="66"/>
      <c r="Z2" s="66"/>
    </row>
    <row r="3" spans="1:26" ht="16">
      <c r="A3" s="44"/>
      <c r="B3" s="44"/>
      <c r="C3" s="44"/>
      <c r="D3" s="44"/>
      <c r="E3" s="44"/>
      <c r="F3" s="44"/>
      <c r="G3" s="44"/>
      <c r="H3" s="44"/>
      <c r="I3" s="44"/>
      <c r="J3" s="44"/>
      <c r="K3" s="44"/>
      <c r="L3" s="44"/>
      <c r="M3" s="44"/>
      <c r="N3" s="44"/>
      <c r="O3" s="44"/>
      <c r="P3" s="44"/>
      <c r="Q3" s="66"/>
      <c r="R3" s="66"/>
      <c r="S3" s="66"/>
      <c r="T3" s="66"/>
      <c r="U3" s="66"/>
      <c r="V3" s="66"/>
      <c r="W3" s="66"/>
      <c r="X3" s="66"/>
      <c r="Y3" s="66"/>
      <c r="Z3" s="66"/>
    </row>
    <row r="4" spans="1:26" ht="16">
      <c r="A4" s="130" t="s">
        <v>99</v>
      </c>
      <c r="B4" s="105"/>
      <c r="C4" s="105"/>
      <c r="D4" s="105"/>
      <c r="E4" s="105"/>
      <c r="F4" s="105"/>
      <c r="G4" s="105"/>
      <c r="H4" s="105"/>
      <c r="I4" s="105"/>
      <c r="J4" s="105"/>
      <c r="K4" s="105"/>
      <c r="L4" s="105"/>
      <c r="M4" s="105"/>
      <c r="N4" s="105"/>
      <c r="O4" s="105"/>
      <c r="P4" s="105"/>
      <c r="Q4" s="66"/>
      <c r="R4" s="66"/>
      <c r="S4" s="66"/>
      <c r="T4" s="66"/>
      <c r="U4" s="66"/>
      <c r="V4" s="66"/>
      <c r="W4" s="66"/>
      <c r="X4" s="66"/>
      <c r="Y4" s="66"/>
      <c r="Z4" s="66"/>
    </row>
    <row r="5" spans="1:26" ht="16">
      <c r="A5" s="158" t="s">
        <v>0</v>
      </c>
      <c r="B5" s="114"/>
      <c r="C5" s="114"/>
      <c r="D5" s="114"/>
      <c r="E5" s="114"/>
      <c r="F5" s="114"/>
      <c r="G5" s="67"/>
      <c r="H5" s="132">
        <v>46024</v>
      </c>
      <c r="I5" s="133"/>
      <c r="J5" s="148" t="s">
        <v>39</v>
      </c>
      <c r="K5" s="105"/>
      <c r="L5" s="105"/>
      <c r="M5" s="105"/>
      <c r="N5" s="102"/>
      <c r="O5" s="66"/>
      <c r="P5" s="66"/>
      <c r="Q5" s="66"/>
      <c r="R5" s="66"/>
      <c r="S5" s="66"/>
      <c r="T5" s="66"/>
      <c r="U5" s="66"/>
      <c r="V5" s="66"/>
      <c r="W5" s="66"/>
      <c r="X5" s="66"/>
      <c r="Y5" s="66"/>
      <c r="Z5" s="66"/>
    </row>
    <row r="6" spans="1:26" ht="16">
      <c r="A6" s="150" t="s">
        <v>40</v>
      </c>
      <c r="B6" s="105"/>
      <c r="C6" s="105"/>
      <c r="D6" s="105"/>
      <c r="E6" s="105"/>
      <c r="F6" s="105"/>
      <c r="G6" s="66"/>
      <c r="H6" s="134">
        <v>8647</v>
      </c>
      <c r="I6" s="102"/>
      <c r="J6" s="148" t="s">
        <v>100</v>
      </c>
      <c r="K6" s="105"/>
      <c r="L6" s="105"/>
      <c r="M6" s="105"/>
      <c r="N6" s="102"/>
      <c r="O6" s="66"/>
      <c r="P6" s="66"/>
      <c r="Q6" s="66"/>
      <c r="R6" s="66"/>
      <c r="S6" s="66"/>
      <c r="T6" s="66"/>
      <c r="U6" s="66"/>
      <c r="V6" s="66"/>
      <c r="W6" s="66"/>
      <c r="X6" s="66"/>
      <c r="Y6" s="66"/>
      <c r="Z6" s="66"/>
    </row>
    <row r="7" spans="1:26" ht="16">
      <c r="A7" s="150" t="s">
        <v>41</v>
      </c>
      <c r="B7" s="105"/>
      <c r="C7" s="105"/>
      <c r="D7" s="105"/>
      <c r="E7" s="105"/>
      <c r="F7" s="105"/>
      <c r="G7" s="66"/>
      <c r="H7" s="127">
        <v>360</v>
      </c>
      <c r="I7" s="102"/>
      <c r="J7" s="148" t="s">
        <v>77</v>
      </c>
      <c r="K7" s="105"/>
      <c r="L7" s="105"/>
      <c r="M7" s="105"/>
      <c r="N7" s="102"/>
      <c r="O7" s="66"/>
      <c r="P7" s="66"/>
      <c r="Q7" s="66"/>
      <c r="R7" s="66"/>
      <c r="S7" s="66"/>
      <c r="T7" s="66"/>
      <c r="U7" s="66"/>
      <c r="V7" s="66"/>
      <c r="W7" s="66"/>
      <c r="X7" s="66"/>
      <c r="Y7" s="66"/>
      <c r="Z7" s="66"/>
    </row>
    <row r="8" spans="1:26" ht="16">
      <c r="A8" s="150" t="s">
        <v>90</v>
      </c>
      <c r="B8" s="105"/>
      <c r="C8" s="105"/>
      <c r="D8" s="105"/>
      <c r="E8" s="105"/>
      <c r="F8" s="105"/>
      <c r="G8" s="66"/>
      <c r="H8" s="155">
        <v>30</v>
      </c>
      <c r="I8" s="102"/>
      <c r="J8" s="156" t="s">
        <v>91</v>
      </c>
      <c r="K8" s="105"/>
      <c r="L8" s="105"/>
      <c r="M8" s="105"/>
      <c r="N8" s="102"/>
      <c r="O8" s="66"/>
      <c r="P8" s="66"/>
      <c r="Q8" s="66"/>
      <c r="R8" s="66"/>
      <c r="S8" s="66"/>
      <c r="T8" s="66"/>
      <c r="U8" s="66"/>
      <c r="V8" s="66"/>
      <c r="W8" s="66"/>
      <c r="X8" s="66"/>
      <c r="Y8" s="66"/>
      <c r="Z8" s="66"/>
    </row>
    <row r="9" spans="1:26" ht="16">
      <c r="A9" s="150" t="s">
        <v>43</v>
      </c>
      <c r="B9" s="105"/>
      <c r="C9" s="105"/>
      <c r="D9" s="105"/>
      <c r="E9" s="105"/>
      <c r="F9" s="105"/>
      <c r="G9" s="66"/>
      <c r="H9" s="155">
        <v>30</v>
      </c>
      <c r="I9" s="102"/>
      <c r="J9" s="156" t="s">
        <v>74</v>
      </c>
      <c r="K9" s="105"/>
      <c r="L9" s="105"/>
      <c r="M9" s="105"/>
      <c r="N9" s="102"/>
      <c r="O9" s="66"/>
      <c r="P9" s="66"/>
      <c r="Q9" s="66"/>
      <c r="R9" s="66"/>
      <c r="S9" s="66"/>
      <c r="T9" s="66"/>
      <c r="U9" s="66"/>
      <c r="V9" s="66"/>
      <c r="W9" s="66"/>
      <c r="X9" s="66"/>
      <c r="Y9" s="66"/>
      <c r="Z9" s="66"/>
    </row>
    <row r="10" spans="1:26" ht="16">
      <c r="A10" s="150" t="s">
        <v>45</v>
      </c>
      <c r="B10" s="105"/>
      <c r="C10" s="105"/>
      <c r="D10" s="105"/>
      <c r="E10" s="105"/>
      <c r="F10" s="105"/>
      <c r="G10" s="66"/>
      <c r="H10" s="157" t="s">
        <v>46</v>
      </c>
      <c r="I10" s="102"/>
      <c r="J10" s="152"/>
      <c r="K10" s="105"/>
      <c r="L10" s="105"/>
      <c r="M10" s="105"/>
      <c r="N10" s="102"/>
      <c r="O10" s="66"/>
      <c r="P10" s="66"/>
      <c r="Q10" s="66"/>
      <c r="R10" s="66"/>
      <c r="S10" s="66"/>
      <c r="T10" s="66"/>
      <c r="U10" s="66"/>
      <c r="V10" s="66"/>
      <c r="W10" s="66"/>
      <c r="X10" s="66"/>
      <c r="Y10" s="66"/>
      <c r="Z10" s="66"/>
    </row>
    <row r="11" spans="1:26" ht="16">
      <c r="A11" s="150" t="s">
        <v>47</v>
      </c>
      <c r="B11" s="105"/>
      <c r="C11" s="105"/>
      <c r="D11" s="105"/>
      <c r="E11" s="105"/>
      <c r="F11" s="105"/>
      <c r="G11" s="66"/>
      <c r="H11" s="153">
        <v>1E-4</v>
      </c>
      <c r="I11" s="102"/>
      <c r="J11" s="154">
        <v>8001.6</v>
      </c>
      <c r="K11" s="105"/>
      <c r="L11" s="105"/>
      <c r="M11" s="105"/>
      <c r="N11" s="102"/>
      <c r="O11" s="66"/>
      <c r="P11" s="66"/>
      <c r="Q11" s="66"/>
      <c r="R11" s="66"/>
      <c r="S11" s="66"/>
      <c r="T11" s="66"/>
      <c r="U11" s="66"/>
      <c r="V11" s="66"/>
      <c r="W11" s="66"/>
      <c r="X11" s="66"/>
      <c r="Y11" s="66"/>
      <c r="Z11" s="66"/>
    </row>
    <row r="12" spans="1:26" ht="16">
      <c r="A12" s="150" t="s">
        <v>48</v>
      </c>
      <c r="B12" s="105"/>
      <c r="C12" s="105"/>
      <c r="D12" s="105"/>
      <c r="E12" s="105"/>
      <c r="F12" s="105"/>
      <c r="G12" s="66"/>
      <c r="H12" s="153">
        <v>3.1855000000000002</v>
      </c>
      <c r="I12" s="102"/>
      <c r="J12" s="152"/>
      <c r="K12" s="105"/>
      <c r="L12" s="105"/>
      <c r="M12" s="105"/>
      <c r="N12" s="102"/>
      <c r="O12" s="66"/>
      <c r="P12" s="66"/>
      <c r="Q12" s="66"/>
      <c r="R12" s="66"/>
      <c r="S12" s="66"/>
      <c r="T12" s="66"/>
      <c r="U12" s="66"/>
      <c r="V12" s="66"/>
      <c r="W12" s="66"/>
      <c r="X12" s="66"/>
      <c r="Y12" s="66"/>
      <c r="Z12" s="66"/>
    </row>
    <row r="13" spans="1:26" ht="16">
      <c r="A13" s="150" t="s">
        <v>49</v>
      </c>
      <c r="B13" s="105"/>
      <c r="C13" s="105"/>
      <c r="D13" s="105"/>
      <c r="E13" s="105"/>
      <c r="F13" s="105"/>
      <c r="G13" s="66"/>
      <c r="H13" s="153">
        <v>9.4999999999999998E-3</v>
      </c>
      <c r="I13" s="102"/>
      <c r="J13" s="152"/>
      <c r="K13" s="105"/>
      <c r="L13" s="105"/>
      <c r="M13" s="105"/>
      <c r="N13" s="102"/>
      <c r="O13" s="66"/>
      <c r="P13" s="66"/>
      <c r="Q13" s="66"/>
      <c r="R13" s="66"/>
      <c r="S13" s="66"/>
      <c r="T13" s="66"/>
      <c r="U13" s="66"/>
      <c r="V13" s="66"/>
      <c r="W13" s="66"/>
      <c r="X13" s="66"/>
      <c r="Y13" s="66"/>
      <c r="Z13" s="66"/>
    </row>
    <row r="14" spans="1:26" ht="16">
      <c r="A14" s="150" t="s">
        <v>50</v>
      </c>
      <c r="B14" s="105"/>
      <c r="C14" s="105"/>
      <c r="D14" s="105"/>
      <c r="E14" s="105"/>
      <c r="F14" s="105"/>
      <c r="G14" s="66"/>
      <c r="H14" s="153">
        <v>3.4674999999999998</v>
      </c>
      <c r="I14" s="102"/>
      <c r="J14" s="152"/>
      <c r="K14" s="105"/>
      <c r="L14" s="105"/>
      <c r="M14" s="105"/>
      <c r="N14" s="102"/>
      <c r="O14" s="66"/>
      <c r="P14" s="66"/>
      <c r="Q14" s="66"/>
      <c r="R14" s="66"/>
      <c r="S14" s="66"/>
      <c r="T14" s="66"/>
      <c r="U14" s="66"/>
      <c r="V14" s="66"/>
      <c r="W14" s="66"/>
      <c r="X14" s="66"/>
      <c r="Y14" s="66"/>
      <c r="Z14" s="66"/>
    </row>
    <row r="15" spans="1:26" ht="16">
      <c r="A15" s="150" t="s">
        <v>51</v>
      </c>
      <c r="B15" s="105"/>
      <c r="C15" s="105"/>
      <c r="D15" s="105"/>
      <c r="E15" s="105"/>
      <c r="F15" s="105"/>
      <c r="G15" s="66"/>
      <c r="H15" s="153">
        <v>9.4999999999999998E-3</v>
      </c>
      <c r="I15" s="102"/>
      <c r="J15" s="152"/>
      <c r="K15" s="105"/>
      <c r="L15" s="105"/>
      <c r="M15" s="105"/>
      <c r="N15" s="102"/>
      <c r="O15" s="66"/>
      <c r="P15" s="66"/>
      <c r="Q15" s="66"/>
      <c r="R15" s="66"/>
      <c r="S15" s="66"/>
      <c r="T15" s="66"/>
      <c r="U15" s="66"/>
      <c r="V15" s="66"/>
      <c r="W15" s="66"/>
      <c r="X15" s="66"/>
      <c r="Y15" s="66"/>
      <c r="Z15" s="66"/>
    </row>
    <row r="16" spans="1:26" ht="16">
      <c r="A16" s="150" t="s">
        <v>52</v>
      </c>
      <c r="B16" s="105"/>
      <c r="C16" s="105"/>
      <c r="D16" s="105"/>
      <c r="E16" s="105"/>
      <c r="F16" s="105"/>
      <c r="G16" s="66"/>
      <c r="H16" s="153">
        <v>3.4674999999999998</v>
      </c>
      <c r="I16" s="102"/>
      <c r="J16" s="152"/>
      <c r="K16" s="105"/>
      <c r="L16" s="105"/>
      <c r="M16" s="105"/>
      <c r="N16" s="102"/>
      <c r="O16" s="66"/>
      <c r="P16" s="66"/>
      <c r="Q16" s="66"/>
      <c r="R16" s="66"/>
      <c r="S16" s="66"/>
      <c r="T16" s="66"/>
      <c r="U16" s="66"/>
      <c r="V16" s="66"/>
      <c r="W16" s="66"/>
      <c r="X16" s="66"/>
      <c r="Y16" s="66"/>
      <c r="Z16" s="66"/>
    </row>
    <row r="17" spans="1:26" ht="16">
      <c r="A17" s="150" t="s">
        <v>53</v>
      </c>
      <c r="B17" s="105"/>
      <c r="C17" s="105"/>
      <c r="D17" s="105"/>
      <c r="E17" s="105"/>
      <c r="F17" s="105"/>
      <c r="G17" s="66"/>
      <c r="H17" s="153">
        <v>8.6999999999999994E-3</v>
      </c>
      <c r="I17" s="102"/>
      <c r="J17" s="152"/>
      <c r="K17" s="105"/>
      <c r="L17" s="105"/>
      <c r="M17" s="105"/>
      <c r="N17" s="102"/>
      <c r="O17" s="66"/>
      <c r="P17" s="66"/>
      <c r="Q17" s="66"/>
      <c r="R17" s="66"/>
      <c r="S17" s="66"/>
      <c r="T17" s="66"/>
      <c r="U17" s="66"/>
      <c r="V17" s="66"/>
      <c r="W17" s="66"/>
      <c r="X17" s="66"/>
      <c r="Y17" s="66"/>
      <c r="Z17" s="66"/>
    </row>
    <row r="18" spans="1:26" ht="16">
      <c r="A18" s="150" t="s">
        <v>54</v>
      </c>
      <c r="B18" s="105"/>
      <c r="C18" s="105"/>
      <c r="D18" s="105"/>
      <c r="E18" s="105"/>
      <c r="F18" s="105"/>
      <c r="G18" s="66"/>
      <c r="H18" s="153">
        <v>11.6402</v>
      </c>
      <c r="I18" s="102"/>
      <c r="J18" s="152"/>
      <c r="K18" s="105"/>
      <c r="L18" s="105"/>
      <c r="M18" s="105"/>
      <c r="N18" s="102"/>
      <c r="O18" s="66"/>
      <c r="P18" s="66"/>
      <c r="Q18" s="66"/>
      <c r="R18" s="66"/>
      <c r="S18" s="66"/>
      <c r="T18" s="66"/>
      <c r="U18" s="66"/>
      <c r="V18" s="66"/>
      <c r="W18" s="66"/>
      <c r="X18" s="66"/>
      <c r="Y18" s="66"/>
      <c r="Z18" s="66"/>
    </row>
    <row r="19" spans="1:26" ht="16">
      <c r="A19" s="150" t="s">
        <v>55</v>
      </c>
      <c r="B19" s="105"/>
      <c r="C19" s="105"/>
      <c r="D19" s="105"/>
      <c r="E19" s="105"/>
      <c r="F19" s="105"/>
      <c r="G19" s="66"/>
      <c r="H19" s="151">
        <v>28432.35</v>
      </c>
      <c r="I19" s="102"/>
      <c r="J19" s="152"/>
      <c r="K19" s="105"/>
      <c r="L19" s="105"/>
      <c r="M19" s="105"/>
      <c r="N19" s="102"/>
      <c r="O19" s="66"/>
      <c r="P19" s="66"/>
      <c r="Q19" s="66"/>
      <c r="R19" s="66"/>
      <c r="S19" s="66"/>
      <c r="T19" s="66"/>
      <c r="U19" s="66"/>
      <c r="V19" s="66"/>
      <c r="W19" s="66"/>
      <c r="X19" s="66"/>
      <c r="Y19" s="66"/>
      <c r="Z19" s="66"/>
    </row>
    <row r="20" spans="1:26" ht="16">
      <c r="A20" s="115" t="s">
        <v>94</v>
      </c>
      <c r="B20" s="124"/>
      <c r="C20" s="124"/>
      <c r="D20" s="124"/>
      <c r="E20" s="124"/>
      <c r="F20" s="124"/>
      <c r="G20" s="66"/>
      <c r="H20" s="151">
        <v>1297.05</v>
      </c>
      <c r="I20" s="135"/>
      <c r="J20" s="159"/>
      <c r="K20" s="124"/>
      <c r="L20" s="124"/>
      <c r="M20" s="124"/>
      <c r="N20" s="135"/>
      <c r="O20" s="66"/>
      <c r="P20" s="66"/>
      <c r="Q20" s="66"/>
      <c r="R20" s="66"/>
      <c r="S20" s="66"/>
      <c r="T20" s="66"/>
      <c r="U20" s="66"/>
      <c r="V20" s="66"/>
      <c r="W20" s="66"/>
      <c r="X20" s="66"/>
      <c r="Y20" s="66"/>
      <c r="Z20" s="66"/>
    </row>
    <row r="21" spans="1:26" ht="16">
      <c r="A21" s="150" t="s">
        <v>56</v>
      </c>
      <c r="B21" s="105"/>
      <c r="C21" s="105"/>
      <c r="D21" s="105"/>
      <c r="E21" s="105"/>
      <c r="F21" s="105"/>
      <c r="G21" s="66"/>
      <c r="H21" s="151">
        <v>37079.35</v>
      </c>
      <c r="I21" s="102"/>
      <c r="J21" s="152"/>
      <c r="K21" s="105"/>
      <c r="L21" s="105"/>
      <c r="M21" s="105"/>
      <c r="N21" s="102"/>
      <c r="O21" s="66"/>
      <c r="P21" s="66"/>
      <c r="Q21" s="66"/>
      <c r="R21" s="66"/>
      <c r="S21" s="66"/>
      <c r="T21" s="66"/>
      <c r="U21" s="66"/>
      <c r="V21" s="66"/>
      <c r="W21" s="66"/>
      <c r="X21" s="66"/>
      <c r="Y21" s="66"/>
      <c r="Z21" s="66"/>
    </row>
    <row r="22" spans="1:26" ht="16">
      <c r="A22" s="146" t="s">
        <v>57</v>
      </c>
      <c r="B22" s="100"/>
      <c r="C22" s="100"/>
      <c r="D22" s="100"/>
      <c r="E22" s="100"/>
      <c r="F22" s="100"/>
      <c r="G22" s="68"/>
      <c r="H22" s="147">
        <v>46384</v>
      </c>
      <c r="I22" s="103"/>
      <c r="J22" s="148" t="s">
        <v>58</v>
      </c>
      <c r="K22" s="105"/>
      <c r="L22" s="105"/>
      <c r="M22" s="105"/>
      <c r="N22" s="102"/>
      <c r="O22" s="66"/>
      <c r="P22" s="66"/>
      <c r="Q22" s="66"/>
      <c r="R22" s="66"/>
      <c r="S22" s="66"/>
      <c r="T22" s="66"/>
      <c r="U22" s="66"/>
      <c r="V22" s="66"/>
      <c r="W22" s="66"/>
      <c r="X22" s="66"/>
      <c r="Y22" s="66"/>
      <c r="Z22" s="66"/>
    </row>
    <row r="23" spans="1:26" ht="14">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row>
    <row r="24" spans="1:26" ht="16">
      <c r="A24" s="149" t="s">
        <v>3</v>
      </c>
      <c r="B24" s="138" t="s">
        <v>4</v>
      </c>
      <c r="C24" s="138" t="s">
        <v>5</v>
      </c>
      <c r="D24" s="138" t="s">
        <v>6</v>
      </c>
      <c r="E24" s="142" t="s">
        <v>7</v>
      </c>
      <c r="F24" s="143"/>
      <c r="G24" s="143"/>
      <c r="H24" s="143"/>
      <c r="I24" s="143"/>
      <c r="J24" s="143"/>
      <c r="K24" s="143"/>
      <c r="L24" s="143"/>
      <c r="M24" s="143"/>
      <c r="N24" s="143"/>
      <c r="O24" s="143"/>
      <c r="P24" s="144"/>
      <c r="Q24" s="138" t="s">
        <v>54</v>
      </c>
      <c r="R24" s="138" t="s">
        <v>2</v>
      </c>
      <c r="S24" s="66"/>
      <c r="T24" s="66"/>
      <c r="U24" s="66"/>
      <c r="V24" s="66"/>
      <c r="W24" s="66"/>
      <c r="X24" s="66"/>
      <c r="Y24" s="66"/>
      <c r="Z24" s="66"/>
    </row>
    <row r="25" spans="1:26" ht="16">
      <c r="A25" s="139"/>
      <c r="B25" s="139"/>
      <c r="C25" s="139"/>
      <c r="D25" s="139"/>
      <c r="E25" s="141" t="s">
        <v>9</v>
      </c>
      <c r="F25" s="141" t="s">
        <v>10</v>
      </c>
      <c r="G25" s="142" t="s">
        <v>30</v>
      </c>
      <c r="H25" s="143"/>
      <c r="I25" s="143"/>
      <c r="J25" s="143"/>
      <c r="K25" s="143"/>
      <c r="L25" s="143"/>
      <c r="M25" s="143"/>
      <c r="N25" s="143"/>
      <c r="O25" s="143"/>
      <c r="P25" s="144"/>
      <c r="Q25" s="139"/>
      <c r="R25" s="139"/>
      <c r="S25" s="66"/>
      <c r="T25" s="66"/>
      <c r="U25" s="66"/>
      <c r="V25" s="66"/>
      <c r="W25" s="66"/>
      <c r="X25" s="66"/>
      <c r="Y25" s="66"/>
      <c r="Z25" s="66"/>
    </row>
    <row r="26" spans="1:26" ht="16">
      <c r="A26" s="139"/>
      <c r="B26" s="139"/>
      <c r="C26" s="139"/>
      <c r="D26" s="139"/>
      <c r="E26" s="139"/>
      <c r="F26" s="139"/>
      <c r="G26" s="142" t="s">
        <v>11</v>
      </c>
      <c r="H26" s="143"/>
      <c r="I26" s="144"/>
      <c r="J26" s="145" t="s">
        <v>12</v>
      </c>
      <c r="K26" s="144"/>
      <c r="L26" s="142" t="s">
        <v>13</v>
      </c>
      <c r="M26" s="143"/>
      <c r="N26" s="143"/>
      <c r="O26" s="143"/>
      <c r="P26" s="144"/>
      <c r="Q26" s="139"/>
      <c r="R26" s="139"/>
      <c r="S26" s="66"/>
      <c r="T26" s="66"/>
      <c r="U26" s="66"/>
      <c r="V26" s="66"/>
      <c r="W26" s="66"/>
      <c r="X26" s="66"/>
      <c r="Y26" s="66"/>
      <c r="Z26" s="66"/>
    </row>
    <row r="27" spans="1:26" ht="131.25" customHeight="1">
      <c r="A27" s="140"/>
      <c r="B27" s="140"/>
      <c r="C27" s="140"/>
      <c r="D27" s="140"/>
      <c r="E27" s="140"/>
      <c r="F27" s="140"/>
      <c r="G27" s="69" t="s">
        <v>14</v>
      </c>
      <c r="H27" s="69" t="s">
        <v>15</v>
      </c>
      <c r="I27" s="69" t="s">
        <v>78</v>
      </c>
      <c r="J27" s="69" t="s">
        <v>17</v>
      </c>
      <c r="K27" s="69" t="s">
        <v>79</v>
      </c>
      <c r="L27" s="69" t="s">
        <v>19</v>
      </c>
      <c r="M27" s="69" t="s">
        <v>20</v>
      </c>
      <c r="N27" s="69" t="s">
        <v>21</v>
      </c>
      <c r="O27" s="69" t="s">
        <v>22</v>
      </c>
      <c r="P27" s="69" t="s">
        <v>80</v>
      </c>
      <c r="Q27" s="140"/>
      <c r="R27" s="140"/>
      <c r="S27" s="66"/>
      <c r="T27" s="66"/>
      <c r="U27" s="66"/>
      <c r="V27" s="66"/>
      <c r="W27" s="66"/>
      <c r="X27" s="66"/>
      <c r="Y27" s="66"/>
      <c r="Z27" s="66"/>
    </row>
    <row r="28" spans="1:26" ht="16">
      <c r="A28" s="70">
        <v>1</v>
      </c>
      <c r="B28" s="71">
        <v>2</v>
      </c>
      <c r="C28" s="71">
        <v>3</v>
      </c>
      <c r="D28" s="71">
        <v>4</v>
      </c>
      <c r="E28" s="71">
        <v>5</v>
      </c>
      <c r="F28" s="71">
        <v>6</v>
      </c>
      <c r="G28" s="71">
        <v>7</v>
      </c>
      <c r="H28" s="71">
        <v>8</v>
      </c>
      <c r="I28" s="71">
        <v>9</v>
      </c>
      <c r="J28" s="71">
        <v>10</v>
      </c>
      <c r="K28" s="71">
        <v>11</v>
      </c>
      <c r="L28" s="71">
        <v>12</v>
      </c>
      <c r="M28" s="71">
        <v>13</v>
      </c>
      <c r="N28" s="71">
        <v>14</v>
      </c>
      <c r="O28" s="71">
        <v>15</v>
      </c>
      <c r="P28" s="71">
        <v>16</v>
      </c>
      <c r="Q28" s="71">
        <v>17</v>
      </c>
      <c r="R28" s="71">
        <v>18</v>
      </c>
      <c r="S28" s="66"/>
      <c r="T28" s="66"/>
      <c r="U28" s="66"/>
      <c r="V28" s="66"/>
      <c r="W28" s="66"/>
      <c r="X28" s="66"/>
      <c r="Y28" s="66"/>
      <c r="Z28" s="66"/>
    </row>
    <row r="29" spans="1:26" ht="16">
      <c r="A29" s="70" t="s">
        <v>24</v>
      </c>
      <c r="B29" s="5">
        <v>46024</v>
      </c>
      <c r="C29" s="71" t="s">
        <v>24</v>
      </c>
      <c r="D29" s="160">
        <v>-8647</v>
      </c>
      <c r="E29" s="160">
        <v>-8647</v>
      </c>
      <c r="F29" s="71" t="s">
        <v>24</v>
      </c>
      <c r="G29" s="71">
        <v>0</v>
      </c>
      <c r="H29" s="71">
        <v>0</v>
      </c>
      <c r="I29" s="71">
        <v>0</v>
      </c>
      <c r="J29" s="71">
        <v>0</v>
      </c>
      <c r="K29" s="71">
        <v>0</v>
      </c>
      <c r="L29" s="71">
        <v>0</v>
      </c>
      <c r="M29" s="71">
        <v>0</v>
      </c>
      <c r="N29" s="71">
        <v>0</v>
      </c>
      <c r="O29" s="71">
        <v>0</v>
      </c>
      <c r="P29" s="71">
        <v>0</v>
      </c>
      <c r="Q29" s="71" t="s">
        <v>24</v>
      </c>
      <c r="R29" s="71" t="s">
        <v>24</v>
      </c>
      <c r="S29" s="66"/>
      <c r="T29" s="66"/>
      <c r="U29" s="66"/>
      <c r="V29" s="66"/>
      <c r="W29" s="66"/>
      <c r="X29" s="66"/>
      <c r="Y29" s="66"/>
      <c r="Z29" s="66"/>
    </row>
    <row r="30" spans="1:26" ht="16">
      <c r="A30" s="72">
        <v>1</v>
      </c>
      <c r="B30" s="25">
        <v>46053</v>
      </c>
      <c r="C30" s="73">
        <v>30</v>
      </c>
      <c r="D30" s="27">
        <v>25.8</v>
      </c>
      <c r="E30" s="74">
        <v>0</v>
      </c>
      <c r="F30" s="27">
        <v>25.8</v>
      </c>
      <c r="G30" s="74">
        <v>0</v>
      </c>
      <c r="H30" s="74">
        <v>0</v>
      </c>
      <c r="I30" s="74">
        <v>0</v>
      </c>
      <c r="J30" s="74">
        <v>0</v>
      </c>
      <c r="K30" s="74">
        <v>0</v>
      </c>
      <c r="L30" s="74">
        <v>0</v>
      </c>
      <c r="M30" s="74">
        <v>0</v>
      </c>
      <c r="N30" s="74">
        <v>0</v>
      </c>
      <c r="O30" s="74">
        <v>0</v>
      </c>
      <c r="P30" s="74">
        <v>0</v>
      </c>
      <c r="Q30" s="73" t="s">
        <v>24</v>
      </c>
      <c r="R30" s="73" t="s">
        <v>24</v>
      </c>
      <c r="S30" s="66"/>
      <c r="T30" s="66"/>
      <c r="U30" s="66"/>
      <c r="V30" s="66"/>
      <c r="W30" s="66"/>
      <c r="X30" s="66"/>
      <c r="Y30" s="66"/>
      <c r="Z30" s="66"/>
    </row>
    <row r="31" spans="1:26" ht="16">
      <c r="A31" s="70">
        <v>2</v>
      </c>
      <c r="B31" s="5">
        <v>46083</v>
      </c>
      <c r="C31" s="71">
        <v>30</v>
      </c>
      <c r="D31" s="12">
        <v>2464.5</v>
      </c>
      <c r="E31" s="76">
        <v>0</v>
      </c>
      <c r="F31" s="12">
        <v>2464.5</v>
      </c>
      <c r="G31" s="76">
        <v>0</v>
      </c>
      <c r="H31" s="76">
        <v>0</v>
      </c>
      <c r="I31" s="76">
        <v>0</v>
      </c>
      <c r="J31" s="76">
        <v>0</v>
      </c>
      <c r="K31" s="76">
        <v>0</v>
      </c>
      <c r="L31" s="76">
        <v>0</v>
      </c>
      <c r="M31" s="76">
        <v>0</v>
      </c>
      <c r="N31" s="76">
        <v>0</v>
      </c>
      <c r="O31" s="76">
        <v>0</v>
      </c>
      <c r="P31" s="76">
        <v>0</v>
      </c>
      <c r="Q31" s="71" t="s">
        <v>24</v>
      </c>
      <c r="R31" s="71" t="s">
        <v>24</v>
      </c>
      <c r="S31" s="66"/>
      <c r="T31" s="66"/>
      <c r="U31" s="66"/>
      <c r="V31" s="66"/>
      <c r="W31" s="66"/>
      <c r="X31" s="66"/>
      <c r="Y31" s="66"/>
      <c r="Z31" s="66"/>
    </row>
    <row r="32" spans="1:26" ht="16">
      <c r="A32" s="70">
        <v>3</v>
      </c>
      <c r="B32" s="5">
        <v>46113</v>
      </c>
      <c r="C32" s="71">
        <v>30</v>
      </c>
      <c r="D32" s="12">
        <v>2464.5</v>
      </c>
      <c r="E32" s="76">
        <v>0</v>
      </c>
      <c r="F32" s="12">
        <v>2464.5</v>
      </c>
      <c r="G32" s="76">
        <v>0</v>
      </c>
      <c r="H32" s="76">
        <v>0</v>
      </c>
      <c r="I32" s="76">
        <v>0</v>
      </c>
      <c r="J32" s="76">
        <v>0</v>
      </c>
      <c r="K32" s="76">
        <v>0</v>
      </c>
      <c r="L32" s="76">
        <v>0</v>
      </c>
      <c r="M32" s="76">
        <v>0</v>
      </c>
      <c r="N32" s="76">
        <v>0</v>
      </c>
      <c r="O32" s="76">
        <v>0</v>
      </c>
      <c r="P32" s="76">
        <v>0</v>
      </c>
      <c r="Q32" s="71" t="s">
        <v>24</v>
      </c>
      <c r="R32" s="71" t="s">
        <v>24</v>
      </c>
      <c r="S32" s="66"/>
      <c r="T32" s="66"/>
      <c r="U32" s="66"/>
      <c r="V32" s="66"/>
      <c r="W32" s="66"/>
      <c r="X32" s="66"/>
      <c r="Y32" s="66"/>
      <c r="Z32" s="66"/>
    </row>
    <row r="33" spans="1:26" ht="16">
      <c r="A33" s="70">
        <v>4</v>
      </c>
      <c r="B33" s="5">
        <v>46143</v>
      </c>
      <c r="C33" s="71">
        <v>30</v>
      </c>
      <c r="D33" s="12">
        <v>2464.5</v>
      </c>
      <c r="E33" s="76">
        <v>0</v>
      </c>
      <c r="F33" s="12">
        <v>2464.5</v>
      </c>
      <c r="G33" s="76">
        <v>0</v>
      </c>
      <c r="H33" s="76">
        <v>0</v>
      </c>
      <c r="I33" s="76">
        <v>0</v>
      </c>
      <c r="J33" s="76">
        <v>0</v>
      </c>
      <c r="K33" s="76">
        <v>0</v>
      </c>
      <c r="L33" s="76">
        <v>0</v>
      </c>
      <c r="M33" s="76">
        <v>0</v>
      </c>
      <c r="N33" s="76">
        <v>0</v>
      </c>
      <c r="O33" s="76">
        <v>0</v>
      </c>
      <c r="P33" s="76">
        <v>0</v>
      </c>
      <c r="Q33" s="71" t="s">
        <v>24</v>
      </c>
      <c r="R33" s="71" t="s">
        <v>24</v>
      </c>
      <c r="S33" s="66"/>
      <c r="T33" s="66"/>
      <c r="U33" s="66"/>
      <c r="V33" s="66"/>
      <c r="W33" s="66"/>
      <c r="X33" s="66"/>
      <c r="Y33" s="66"/>
      <c r="Z33" s="66"/>
    </row>
    <row r="34" spans="1:26" ht="16">
      <c r="A34" s="70">
        <v>5</v>
      </c>
      <c r="B34" s="5">
        <v>46173</v>
      </c>
      <c r="C34" s="71">
        <v>30</v>
      </c>
      <c r="D34" s="12">
        <v>2464.5</v>
      </c>
      <c r="E34" s="76">
        <v>0</v>
      </c>
      <c r="F34" s="12">
        <v>2464.5</v>
      </c>
      <c r="G34" s="76">
        <v>0</v>
      </c>
      <c r="H34" s="76">
        <v>0</v>
      </c>
      <c r="I34" s="76">
        <v>0</v>
      </c>
      <c r="J34" s="76">
        <v>0</v>
      </c>
      <c r="K34" s="76">
        <v>0</v>
      </c>
      <c r="L34" s="76">
        <v>0</v>
      </c>
      <c r="M34" s="76">
        <v>0</v>
      </c>
      <c r="N34" s="76">
        <v>0</v>
      </c>
      <c r="O34" s="76">
        <v>0</v>
      </c>
      <c r="P34" s="76">
        <v>0</v>
      </c>
      <c r="Q34" s="71" t="s">
        <v>24</v>
      </c>
      <c r="R34" s="71" t="s">
        <v>24</v>
      </c>
      <c r="S34" s="66"/>
      <c r="T34" s="66"/>
      <c r="U34" s="66"/>
      <c r="V34" s="66"/>
      <c r="W34" s="66"/>
      <c r="X34" s="66"/>
      <c r="Y34" s="66"/>
      <c r="Z34" s="66"/>
    </row>
    <row r="35" spans="1:26" ht="16">
      <c r="A35" s="70">
        <v>6</v>
      </c>
      <c r="B35" s="5">
        <v>46203</v>
      </c>
      <c r="C35" s="71">
        <v>30</v>
      </c>
      <c r="D35" s="12">
        <v>2464.5</v>
      </c>
      <c r="E35" s="76">
        <v>0</v>
      </c>
      <c r="F35" s="12">
        <v>2464.5</v>
      </c>
      <c r="G35" s="76">
        <v>0</v>
      </c>
      <c r="H35" s="76">
        <v>0</v>
      </c>
      <c r="I35" s="76">
        <v>0</v>
      </c>
      <c r="J35" s="76">
        <v>0</v>
      </c>
      <c r="K35" s="76">
        <v>0</v>
      </c>
      <c r="L35" s="76">
        <v>0</v>
      </c>
      <c r="M35" s="76">
        <v>0</v>
      </c>
      <c r="N35" s="76">
        <v>0</v>
      </c>
      <c r="O35" s="76">
        <v>0</v>
      </c>
      <c r="P35" s="76">
        <v>0</v>
      </c>
      <c r="Q35" s="71" t="s">
        <v>24</v>
      </c>
      <c r="R35" s="71" t="s">
        <v>24</v>
      </c>
      <c r="S35" s="66"/>
      <c r="T35" s="66"/>
      <c r="U35" s="66"/>
      <c r="V35" s="66"/>
      <c r="W35" s="66"/>
      <c r="X35" s="66"/>
      <c r="Y35" s="66"/>
      <c r="Z35" s="66"/>
    </row>
    <row r="36" spans="1:26" ht="16">
      <c r="A36" s="70">
        <v>7</v>
      </c>
      <c r="B36" s="5">
        <v>46233</v>
      </c>
      <c r="C36" s="71">
        <v>30</v>
      </c>
      <c r="D36" s="12">
        <v>2464.5</v>
      </c>
      <c r="E36" s="76">
        <v>0</v>
      </c>
      <c r="F36" s="12">
        <v>2464.5</v>
      </c>
      <c r="G36" s="76">
        <v>0</v>
      </c>
      <c r="H36" s="76">
        <v>0</v>
      </c>
      <c r="I36" s="76">
        <v>0</v>
      </c>
      <c r="J36" s="76">
        <v>0</v>
      </c>
      <c r="K36" s="76">
        <v>0</v>
      </c>
      <c r="L36" s="76">
        <v>0</v>
      </c>
      <c r="M36" s="76">
        <v>0</v>
      </c>
      <c r="N36" s="76">
        <v>0</v>
      </c>
      <c r="O36" s="76">
        <v>0</v>
      </c>
      <c r="P36" s="76">
        <v>0</v>
      </c>
      <c r="Q36" s="71" t="s">
        <v>24</v>
      </c>
      <c r="R36" s="71" t="s">
        <v>24</v>
      </c>
      <c r="S36" s="66"/>
      <c r="T36" s="66"/>
      <c r="U36" s="66"/>
      <c r="V36" s="66"/>
      <c r="W36" s="66"/>
      <c r="X36" s="66"/>
      <c r="Y36" s="66"/>
      <c r="Z36" s="66"/>
    </row>
    <row r="37" spans="1:26" ht="16">
      <c r="A37" s="70">
        <v>8</v>
      </c>
      <c r="B37" s="5">
        <v>46263</v>
      </c>
      <c r="C37" s="71">
        <v>30</v>
      </c>
      <c r="D37" s="12">
        <v>2464.5</v>
      </c>
      <c r="E37" s="76">
        <v>0</v>
      </c>
      <c r="F37" s="12">
        <v>2464.5</v>
      </c>
      <c r="G37" s="76">
        <v>0</v>
      </c>
      <c r="H37" s="76">
        <v>0</v>
      </c>
      <c r="I37" s="76">
        <v>0</v>
      </c>
      <c r="J37" s="76">
        <v>0</v>
      </c>
      <c r="K37" s="76">
        <v>0</v>
      </c>
      <c r="L37" s="76">
        <v>0</v>
      </c>
      <c r="M37" s="76">
        <v>0</v>
      </c>
      <c r="N37" s="76">
        <v>0</v>
      </c>
      <c r="O37" s="76">
        <v>0</v>
      </c>
      <c r="P37" s="76">
        <v>0</v>
      </c>
      <c r="Q37" s="71" t="s">
        <v>24</v>
      </c>
      <c r="R37" s="71" t="s">
        <v>24</v>
      </c>
      <c r="S37" s="66"/>
      <c r="T37" s="66"/>
      <c r="U37" s="66"/>
      <c r="V37" s="66"/>
      <c r="W37" s="66"/>
      <c r="X37" s="66"/>
      <c r="Y37" s="66"/>
      <c r="Z37" s="66"/>
    </row>
    <row r="38" spans="1:26" ht="16">
      <c r="A38" s="70">
        <v>9</v>
      </c>
      <c r="B38" s="5">
        <v>46293</v>
      </c>
      <c r="C38" s="71">
        <v>30</v>
      </c>
      <c r="D38" s="12">
        <v>2464.5</v>
      </c>
      <c r="E38" s="76">
        <v>0</v>
      </c>
      <c r="F38" s="12">
        <v>2464.5</v>
      </c>
      <c r="G38" s="76">
        <v>0</v>
      </c>
      <c r="H38" s="76">
        <v>0</v>
      </c>
      <c r="I38" s="76">
        <v>0</v>
      </c>
      <c r="J38" s="76">
        <v>0</v>
      </c>
      <c r="K38" s="76">
        <v>0</v>
      </c>
      <c r="L38" s="76">
        <v>0</v>
      </c>
      <c r="M38" s="76">
        <v>0</v>
      </c>
      <c r="N38" s="76">
        <v>0</v>
      </c>
      <c r="O38" s="76">
        <v>0</v>
      </c>
      <c r="P38" s="76">
        <v>0</v>
      </c>
      <c r="Q38" s="71" t="s">
        <v>24</v>
      </c>
      <c r="R38" s="71" t="s">
        <v>24</v>
      </c>
      <c r="S38" s="66"/>
      <c r="T38" s="66"/>
      <c r="U38" s="66"/>
      <c r="V38" s="66"/>
      <c r="W38" s="66"/>
      <c r="X38" s="66"/>
      <c r="Y38" s="66"/>
      <c r="Z38" s="66"/>
    </row>
    <row r="39" spans="1:26" ht="16">
      <c r="A39" s="70">
        <v>10</v>
      </c>
      <c r="B39" s="5">
        <v>46323</v>
      </c>
      <c r="C39" s="71">
        <v>30</v>
      </c>
      <c r="D39" s="12">
        <v>2464.5</v>
      </c>
      <c r="E39" s="76">
        <v>0</v>
      </c>
      <c r="F39" s="12">
        <v>2464.5</v>
      </c>
      <c r="G39" s="76">
        <v>0</v>
      </c>
      <c r="H39" s="76">
        <v>0</v>
      </c>
      <c r="I39" s="76">
        <v>0</v>
      </c>
      <c r="J39" s="76">
        <v>0</v>
      </c>
      <c r="K39" s="76">
        <v>0</v>
      </c>
      <c r="L39" s="76">
        <v>0</v>
      </c>
      <c r="M39" s="76">
        <v>0</v>
      </c>
      <c r="N39" s="76">
        <v>0</v>
      </c>
      <c r="O39" s="76">
        <v>0</v>
      </c>
      <c r="P39" s="76">
        <v>0</v>
      </c>
      <c r="Q39" s="71" t="s">
        <v>24</v>
      </c>
      <c r="R39" s="71" t="s">
        <v>24</v>
      </c>
      <c r="S39" s="66"/>
      <c r="T39" s="66"/>
      <c r="U39" s="66"/>
      <c r="V39" s="66"/>
      <c r="W39" s="66"/>
      <c r="X39" s="66"/>
      <c r="Y39" s="66"/>
      <c r="Z39" s="66"/>
    </row>
    <row r="40" spans="1:26" ht="16">
      <c r="A40" s="70">
        <v>11</v>
      </c>
      <c r="B40" s="5">
        <v>46353</v>
      </c>
      <c r="C40" s="71">
        <v>30</v>
      </c>
      <c r="D40" s="12">
        <v>2464.5</v>
      </c>
      <c r="E40" s="76">
        <v>0</v>
      </c>
      <c r="F40" s="12">
        <v>2464.5</v>
      </c>
      <c r="G40" s="76">
        <v>0</v>
      </c>
      <c r="H40" s="76">
        <v>0</v>
      </c>
      <c r="I40" s="76">
        <v>0</v>
      </c>
      <c r="J40" s="76">
        <v>0</v>
      </c>
      <c r="K40" s="76">
        <v>0</v>
      </c>
      <c r="L40" s="76">
        <v>0</v>
      </c>
      <c r="M40" s="76">
        <v>0</v>
      </c>
      <c r="N40" s="76">
        <v>0</v>
      </c>
      <c r="O40" s="76">
        <v>0</v>
      </c>
      <c r="P40" s="76">
        <v>0</v>
      </c>
      <c r="Q40" s="71" t="s">
        <v>24</v>
      </c>
      <c r="R40" s="71" t="s">
        <v>24</v>
      </c>
      <c r="S40" s="66"/>
      <c r="T40" s="66"/>
      <c r="U40" s="66"/>
      <c r="V40" s="66"/>
      <c r="W40" s="66"/>
      <c r="X40" s="66"/>
      <c r="Y40" s="66"/>
      <c r="Z40" s="66"/>
    </row>
    <row r="41" spans="1:26" ht="16">
      <c r="A41" s="70">
        <v>12</v>
      </c>
      <c r="B41" s="5">
        <v>46384</v>
      </c>
      <c r="C41" s="71">
        <v>30</v>
      </c>
      <c r="D41" s="12">
        <v>11111.5</v>
      </c>
      <c r="E41" s="71" t="s">
        <v>81</v>
      </c>
      <c r="F41" s="12">
        <v>2464.5</v>
      </c>
      <c r="G41" s="76">
        <v>0</v>
      </c>
      <c r="H41" s="76">
        <v>0</v>
      </c>
      <c r="I41" s="76">
        <v>0</v>
      </c>
      <c r="J41" s="76">
        <v>0</v>
      </c>
      <c r="K41" s="76">
        <v>0</v>
      </c>
      <c r="L41" s="76">
        <v>0</v>
      </c>
      <c r="M41" s="76">
        <v>0</v>
      </c>
      <c r="N41" s="76">
        <v>0</v>
      </c>
      <c r="O41" s="76">
        <v>0</v>
      </c>
      <c r="P41" s="76">
        <v>0</v>
      </c>
      <c r="Q41" s="71" t="s">
        <v>24</v>
      </c>
      <c r="R41" s="71" t="s">
        <v>24</v>
      </c>
      <c r="S41" s="66"/>
      <c r="T41" s="66"/>
      <c r="U41" s="66"/>
      <c r="V41" s="66"/>
      <c r="W41" s="66"/>
      <c r="X41" s="66"/>
      <c r="Y41" s="66"/>
      <c r="Z41" s="66"/>
    </row>
    <row r="42" spans="1:26" ht="16">
      <c r="A42" s="77" t="s">
        <v>25</v>
      </c>
      <c r="B42" s="78" t="s">
        <v>24</v>
      </c>
      <c r="C42" s="78">
        <v>360</v>
      </c>
      <c r="D42" s="79">
        <f>SUM(D30:D41)</f>
        <v>35782.300000000003</v>
      </c>
      <c r="E42" s="161">
        <v>8647</v>
      </c>
      <c r="F42" s="79">
        <f>SUM(F30:F41)</f>
        <v>27135.3</v>
      </c>
      <c r="G42" s="78">
        <v>0</v>
      </c>
      <c r="H42" s="78">
        <v>1297.05</v>
      </c>
      <c r="I42" s="78">
        <v>0</v>
      </c>
      <c r="J42" s="78">
        <v>0</v>
      </c>
      <c r="K42" s="78">
        <v>0</v>
      </c>
      <c r="L42" s="78">
        <v>0</v>
      </c>
      <c r="M42" s="78">
        <v>0</v>
      </c>
      <c r="N42" s="78">
        <v>0</v>
      </c>
      <c r="O42" s="78">
        <v>0</v>
      </c>
      <c r="P42" s="78">
        <v>0</v>
      </c>
      <c r="Q42" s="80">
        <v>11.6402</v>
      </c>
      <c r="R42" s="79">
        <v>37079.35</v>
      </c>
      <c r="S42" s="66"/>
      <c r="T42" s="66"/>
      <c r="U42" s="66"/>
      <c r="V42" s="66"/>
      <c r="W42" s="66"/>
      <c r="X42" s="66"/>
      <c r="Y42" s="66"/>
      <c r="Z42" s="66"/>
    </row>
    <row r="43" spans="1:26" ht="14">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row>
    <row r="44" spans="1:26" ht="89" customHeight="1">
      <c r="A44" s="165" t="s">
        <v>103</v>
      </c>
      <c r="B44" s="105"/>
      <c r="C44" s="105"/>
      <c r="D44" s="105"/>
      <c r="E44" s="105"/>
      <c r="F44" s="105"/>
      <c r="G44" s="105"/>
      <c r="H44" s="105"/>
      <c r="I44" s="105"/>
      <c r="J44" s="105"/>
      <c r="K44" s="105"/>
      <c r="L44" s="105"/>
      <c r="M44" s="66"/>
      <c r="N44" s="66"/>
      <c r="O44" s="66"/>
      <c r="P44" s="66"/>
      <c r="Q44" s="66"/>
      <c r="R44" s="66"/>
      <c r="S44" s="66"/>
      <c r="T44" s="66"/>
      <c r="U44" s="66"/>
      <c r="V44" s="66"/>
      <c r="W44" s="66"/>
      <c r="X44" s="66"/>
      <c r="Y44" s="66"/>
      <c r="Z44" s="66"/>
    </row>
    <row r="45" spans="1:26" ht="14">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row>
    <row r="46" spans="1:26" ht="16">
      <c r="A46" s="130" t="s">
        <v>101</v>
      </c>
      <c r="B46" s="105"/>
      <c r="C46" s="105"/>
      <c r="D46" s="105"/>
      <c r="E46" s="105"/>
      <c r="F46" s="105"/>
      <c r="G46" s="105"/>
      <c r="H46" s="105"/>
      <c r="I46" s="105"/>
      <c r="J46" s="105"/>
      <c r="K46" s="105"/>
      <c r="L46" s="105"/>
      <c r="M46" s="105"/>
      <c r="N46" s="105"/>
      <c r="O46" s="105"/>
      <c r="P46" s="105"/>
      <c r="Q46" s="66"/>
      <c r="R46" s="66"/>
      <c r="S46" s="66"/>
      <c r="T46" s="66"/>
      <c r="U46" s="66"/>
      <c r="V46" s="66"/>
      <c r="W46" s="66"/>
      <c r="X46" s="66"/>
      <c r="Y46" s="66"/>
      <c r="Z46" s="66"/>
    </row>
    <row r="47" spans="1:26" ht="14">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row>
    <row r="48" spans="1:26" ht="16">
      <c r="A48" s="158" t="s">
        <v>0</v>
      </c>
      <c r="B48" s="114"/>
      <c r="C48" s="114"/>
      <c r="D48" s="114"/>
      <c r="E48" s="114"/>
      <c r="F48" s="114"/>
      <c r="G48" s="67"/>
      <c r="H48" s="132">
        <v>46024</v>
      </c>
      <c r="I48" s="133"/>
      <c r="J48" s="148" t="s">
        <v>39</v>
      </c>
      <c r="K48" s="105"/>
      <c r="L48" s="105"/>
      <c r="M48" s="105"/>
      <c r="N48" s="102"/>
      <c r="O48" s="66"/>
      <c r="P48" s="66"/>
      <c r="Q48" s="66"/>
      <c r="R48" s="66"/>
      <c r="S48" s="66"/>
      <c r="T48" s="66"/>
      <c r="U48" s="66"/>
      <c r="V48" s="66"/>
      <c r="W48" s="66"/>
      <c r="X48" s="66"/>
      <c r="Y48" s="66"/>
      <c r="Z48" s="66"/>
    </row>
    <row r="49" spans="1:26" ht="16">
      <c r="A49" s="150" t="s">
        <v>40</v>
      </c>
      <c r="B49" s="105"/>
      <c r="C49" s="105"/>
      <c r="D49" s="105"/>
      <c r="E49" s="105"/>
      <c r="F49" s="105"/>
      <c r="G49" s="66"/>
      <c r="H49" s="134">
        <v>10000</v>
      </c>
      <c r="I49" s="102"/>
      <c r="J49" s="148" t="s">
        <v>100</v>
      </c>
      <c r="K49" s="105"/>
      <c r="L49" s="105"/>
      <c r="M49" s="105"/>
      <c r="N49" s="102"/>
      <c r="O49" s="66"/>
      <c r="P49" s="66"/>
      <c r="Q49" s="66"/>
      <c r="R49" s="66"/>
      <c r="S49" s="66"/>
      <c r="T49" s="66"/>
      <c r="U49" s="66"/>
      <c r="V49" s="66"/>
      <c r="W49" s="66"/>
      <c r="X49" s="66"/>
      <c r="Y49" s="66"/>
      <c r="Z49" s="66"/>
    </row>
    <row r="50" spans="1:26" ht="16">
      <c r="A50" s="150" t="s">
        <v>41</v>
      </c>
      <c r="B50" s="105"/>
      <c r="C50" s="105"/>
      <c r="D50" s="105"/>
      <c r="E50" s="105"/>
      <c r="F50" s="105"/>
      <c r="G50" s="66"/>
      <c r="H50" s="127">
        <v>360</v>
      </c>
      <c r="I50" s="102"/>
      <c r="J50" s="148" t="s">
        <v>77</v>
      </c>
      <c r="K50" s="105"/>
      <c r="L50" s="105"/>
      <c r="M50" s="105"/>
      <c r="N50" s="102"/>
      <c r="O50" s="66"/>
      <c r="P50" s="66"/>
      <c r="Q50" s="66"/>
      <c r="R50" s="66"/>
      <c r="S50" s="66"/>
      <c r="T50" s="66"/>
      <c r="U50" s="66"/>
      <c r="V50" s="66"/>
      <c r="W50" s="66"/>
      <c r="X50" s="66"/>
      <c r="Y50" s="66"/>
      <c r="Z50" s="66"/>
    </row>
    <row r="51" spans="1:26" ht="16">
      <c r="A51" s="150" t="s">
        <v>90</v>
      </c>
      <c r="B51" s="105"/>
      <c r="C51" s="105"/>
      <c r="D51" s="105"/>
      <c r="E51" s="105"/>
      <c r="F51" s="105"/>
      <c r="G51" s="66"/>
      <c r="H51" s="155">
        <v>30</v>
      </c>
      <c r="I51" s="102"/>
      <c r="J51" s="156" t="s">
        <v>91</v>
      </c>
      <c r="K51" s="105"/>
      <c r="L51" s="105"/>
      <c r="M51" s="105"/>
      <c r="N51" s="102"/>
      <c r="O51" s="66"/>
      <c r="P51" s="66"/>
      <c r="Q51" s="66"/>
      <c r="R51" s="66"/>
      <c r="S51" s="66"/>
      <c r="T51" s="66"/>
      <c r="U51" s="66"/>
      <c r="V51" s="66"/>
      <c r="W51" s="66"/>
      <c r="X51" s="66"/>
      <c r="Y51" s="66"/>
      <c r="Z51" s="66"/>
    </row>
    <row r="52" spans="1:26" ht="16">
      <c r="A52" s="150" t="s">
        <v>43</v>
      </c>
      <c r="B52" s="105"/>
      <c r="C52" s="105"/>
      <c r="D52" s="105"/>
      <c r="E52" s="105"/>
      <c r="F52" s="105"/>
      <c r="G52" s="66"/>
      <c r="H52" s="155">
        <v>0</v>
      </c>
      <c r="I52" s="102"/>
      <c r="J52" s="156" t="s">
        <v>74</v>
      </c>
      <c r="K52" s="105"/>
      <c r="L52" s="105"/>
      <c r="M52" s="105"/>
      <c r="N52" s="102"/>
      <c r="O52" s="66"/>
      <c r="P52" s="66"/>
      <c r="Q52" s="66"/>
      <c r="R52" s="66"/>
      <c r="S52" s="66"/>
      <c r="T52" s="66"/>
      <c r="U52" s="66"/>
      <c r="V52" s="66"/>
      <c r="W52" s="66"/>
      <c r="X52" s="66"/>
      <c r="Y52" s="66"/>
      <c r="Z52" s="66"/>
    </row>
    <row r="53" spans="1:26" ht="16">
      <c r="A53" s="150" t="s">
        <v>45</v>
      </c>
      <c r="B53" s="105"/>
      <c r="C53" s="105"/>
      <c r="D53" s="105"/>
      <c r="E53" s="105"/>
      <c r="F53" s="105"/>
      <c r="G53" s="66"/>
      <c r="H53" s="157" t="s">
        <v>46</v>
      </c>
      <c r="I53" s="102"/>
      <c r="J53" s="152"/>
      <c r="K53" s="105"/>
      <c r="L53" s="105"/>
      <c r="M53" s="105"/>
      <c r="N53" s="102"/>
      <c r="O53" s="66"/>
      <c r="P53" s="66"/>
      <c r="Q53" s="66"/>
      <c r="R53" s="66"/>
      <c r="S53" s="66"/>
      <c r="T53" s="66"/>
      <c r="U53" s="66"/>
      <c r="V53" s="66"/>
      <c r="W53" s="66"/>
      <c r="X53" s="66"/>
      <c r="Y53" s="66"/>
      <c r="Z53" s="66"/>
    </row>
    <row r="54" spans="1:26" ht="16">
      <c r="A54" s="150" t="s">
        <v>47</v>
      </c>
      <c r="B54" s="105"/>
      <c r="C54" s="105"/>
      <c r="D54" s="105"/>
      <c r="E54" s="105"/>
      <c r="F54" s="105"/>
      <c r="G54" s="66"/>
      <c r="H54" s="153">
        <v>9.4999999999999998E-3</v>
      </c>
      <c r="I54" s="102"/>
      <c r="J54" s="154">
        <v>8001.6</v>
      </c>
      <c r="K54" s="105"/>
      <c r="L54" s="105"/>
      <c r="M54" s="105"/>
      <c r="N54" s="102"/>
      <c r="O54" s="66"/>
      <c r="P54" s="66"/>
      <c r="Q54" s="66"/>
      <c r="R54" s="66"/>
      <c r="S54" s="66"/>
      <c r="T54" s="66"/>
      <c r="U54" s="66"/>
      <c r="V54" s="66"/>
      <c r="W54" s="66"/>
      <c r="X54" s="66"/>
      <c r="Y54" s="66"/>
      <c r="Z54" s="66"/>
    </row>
    <row r="55" spans="1:26" ht="16">
      <c r="A55" s="150" t="s">
        <v>48</v>
      </c>
      <c r="B55" s="105"/>
      <c r="C55" s="105"/>
      <c r="D55" s="105"/>
      <c r="E55" s="105"/>
      <c r="F55" s="105"/>
      <c r="G55" s="66"/>
      <c r="H55" s="153">
        <v>3.4674999999999998</v>
      </c>
      <c r="I55" s="102"/>
      <c r="J55" s="152"/>
      <c r="K55" s="105"/>
      <c r="L55" s="105"/>
      <c r="M55" s="105"/>
      <c r="N55" s="102"/>
      <c r="O55" s="66"/>
      <c r="P55" s="66"/>
      <c r="Q55" s="66"/>
      <c r="R55" s="66"/>
      <c r="S55" s="66"/>
      <c r="T55" s="66"/>
      <c r="U55" s="66"/>
      <c r="V55" s="66"/>
      <c r="W55" s="66"/>
      <c r="X55" s="66"/>
      <c r="Y55" s="66"/>
      <c r="Z55" s="66"/>
    </row>
    <row r="56" spans="1:26" ht="16">
      <c r="A56" s="150" t="s">
        <v>49</v>
      </c>
      <c r="B56" s="105"/>
      <c r="C56" s="105"/>
      <c r="D56" s="105"/>
      <c r="E56" s="105"/>
      <c r="F56" s="105"/>
      <c r="G56" s="66"/>
      <c r="H56" s="153">
        <v>9.4999999999999998E-3</v>
      </c>
      <c r="I56" s="102"/>
      <c r="J56" s="152"/>
      <c r="K56" s="105"/>
      <c r="L56" s="105"/>
      <c r="M56" s="105"/>
      <c r="N56" s="102"/>
      <c r="O56" s="66"/>
      <c r="P56" s="66"/>
      <c r="Q56" s="66"/>
      <c r="R56" s="66"/>
      <c r="S56" s="66"/>
      <c r="T56" s="66"/>
      <c r="U56" s="66"/>
      <c r="V56" s="66"/>
      <c r="W56" s="66"/>
      <c r="X56" s="66"/>
      <c r="Y56" s="66"/>
      <c r="Z56" s="66"/>
    </row>
    <row r="57" spans="1:26" ht="16">
      <c r="A57" s="150" t="s">
        <v>50</v>
      </c>
      <c r="B57" s="105"/>
      <c r="C57" s="105"/>
      <c r="D57" s="105"/>
      <c r="E57" s="105"/>
      <c r="F57" s="105"/>
      <c r="G57" s="66"/>
      <c r="H57" s="153">
        <v>3.4674999999999998</v>
      </c>
      <c r="I57" s="102"/>
      <c r="J57" s="152"/>
      <c r="K57" s="105"/>
      <c r="L57" s="105"/>
      <c r="M57" s="105"/>
      <c r="N57" s="102"/>
      <c r="O57" s="66"/>
      <c r="P57" s="66"/>
      <c r="Q57" s="66"/>
      <c r="R57" s="66"/>
      <c r="S57" s="66"/>
      <c r="T57" s="66"/>
      <c r="U57" s="66"/>
      <c r="V57" s="66"/>
      <c r="W57" s="66"/>
      <c r="X57" s="66"/>
      <c r="Y57" s="66"/>
      <c r="Z57" s="66"/>
    </row>
    <row r="58" spans="1:26" ht="16">
      <c r="A58" s="150" t="s">
        <v>51</v>
      </c>
      <c r="B58" s="105"/>
      <c r="C58" s="105"/>
      <c r="D58" s="105"/>
      <c r="E58" s="105"/>
      <c r="F58" s="105"/>
      <c r="G58" s="66"/>
      <c r="H58" s="153">
        <v>9.4999999999999998E-3</v>
      </c>
      <c r="I58" s="102"/>
      <c r="J58" s="152"/>
      <c r="K58" s="105"/>
      <c r="L58" s="105"/>
      <c r="M58" s="105"/>
      <c r="N58" s="102"/>
      <c r="O58" s="66"/>
      <c r="P58" s="66"/>
      <c r="Q58" s="66"/>
      <c r="R58" s="66"/>
      <c r="S58" s="66"/>
      <c r="T58" s="66"/>
      <c r="U58" s="66"/>
      <c r="V58" s="66"/>
      <c r="W58" s="66"/>
      <c r="X58" s="66"/>
      <c r="Y58" s="66"/>
      <c r="Z58" s="66"/>
    </row>
    <row r="59" spans="1:26" ht="16">
      <c r="A59" s="150" t="s">
        <v>52</v>
      </c>
      <c r="B59" s="105"/>
      <c r="C59" s="105"/>
      <c r="D59" s="105"/>
      <c r="E59" s="105"/>
      <c r="F59" s="105"/>
      <c r="G59" s="66"/>
      <c r="H59" s="153">
        <v>3.4674999999999998</v>
      </c>
      <c r="I59" s="102"/>
      <c r="J59" s="152"/>
      <c r="K59" s="105"/>
      <c r="L59" s="105"/>
      <c r="M59" s="105"/>
      <c r="N59" s="102"/>
      <c r="O59" s="66"/>
      <c r="P59" s="66"/>
      <c r="Q59" s="66"/>
      <c r="R59" s="66"/>
      <c r="S59" s="66"/>
      <c r="T59" s="66"/>
      <c r="U59" s="66"/>
      <c r="V59" s="66"/>
      <c r="W59" s="66"/>
      <c r="X59" s="66"/>
      <c r="Y59" s="66"/>
      <c r="Z59" s="66"/>
    </row>
    <row r="60" spans="1:26" ht="16">
      <c r="A60" s="150" t="s">
        <v>53</v>
      </c>
      <c r="B60" s="105"/>
      <c r="C60" s="105"/>
      <c r="D60" s="105"/>
      <c r="E60" s="105"/>
      <c r="F60" s="105"/>
      <c r="G60" s="66"/>
      <c r="H60" s="153">
        <v>9.4999999999999998E-3</v>
      </c>
      <c r="I60" s="102"/>
      <c r="J60" s="152"/>
      <c r="K60" s="105"/>
      <c r="L60" s="105"/>
      <c r="M60" s="105"/>
      <c r="N60" s="102"/>
      <c r="O60" s="66"/>
      <c r="P60" s="66"/>
      <c r="Q60" s="66"/>
      <c r="R60" s="66"/>
      <c r="S60" s="66"/>
      <c r="T60" s="66"/>
      <c r="U60" s="66"/>
      <c r="V60" s="66"/>
      <c r="W60" s="66"/>
      <c r="X60" s="66"/>
      <c r="Y60" s="66"/>
      <c r="Z60" s="66"/>
    </row>
    <row r="61" spans="1:26" ht="16">
      <c r="A61" s="150" t="s">
        <v>54</v>
      </c>
      <c r="B61" s="105"/>
      <c r="C61" s="105"/>
      <c r="D61" s="105"/>
      <c r="E61" s="105"/>
      <c r="F61" s="105"/>
      <c r="G61" s="66"/>
      <c r="H61" s="153">
        <v>21.0624</v>
      </c>
      <c r="I61" s="102"/>
      <c r="J61" s="152"/>
      <c r="K61" s="105"/>
      <c r="L61" s="105"/>
      <c r="M61" s="105"/>
      <c r="N61" s="102"/>
      <c r="O61" s="66"/>
      <c r="P61" s="66"/>
      <c r="Q61" s="66"/>
      <c r="R61" s="66"/>
      <c r="S61" s="66"/>
      <c r="T61" s="66"/>
      <c r="U61" s="66"/>
      <c r="V61" s="66"/>
      <c r="W61" s="66"/>
      <c r="X61" s="66"/>
      <c r="Y61" s="66"/>
      <c r="Z61" s="66"/>
    </row>
    <row r="62" spans="1:26" ht="16">
      <c r="A62" s="150" t="s">
        <v>55</v>
      </c>
      <c r="B62" s="105"/>
      <c r="C62" s="105"/>
      <c r="D62" s="105"/>
      <c r="E62" s="105"/>
      <c r="F62" s="105"/>
      <c r="G62" s="66"/>
      <c r="H62" s="151">
        <v>35700</v>
      </c>
      <c r="I62" s="102"/>
      <c r="J62" s="152"/>
      <c r="K62" s="105"/>
      <c r="L62" s="105"/>
      <c r="M62" s="105"/>
      <c r="N62" s="102"/>
      <c r="O62" s="66"/>
      <c r="P62" s="66"/>
      <c r="Q62" s="66"/>
      <c r="R62" s="66"/>
      <c r="S62" s="66"/>
      <c r="T62" s="66"/>
      <c r="U62" s="66"/>
      <c r="V62" s="66"/>
      <c r="W62" s="66"/>
      <c r="X62" s="66"/>
      <c r="Y62" s="66"/>
      <c r="Z62" s="66"/>
    </row>
    <row r="63" spans="1:26" ht="16">
      <c r="A63" s="115" t="s">
        <v>94</v>
      </c>
      <c r="B63" s="124"/>
      <c r="C63" s="124"/>
      <c r="D63" s="124"/>
      <c r="E63" s="124"/>
      <c r="F63" s="124"/>
      <c r="G63" s="66"/>
      <c r="H63" s="151">
        <v>1500</v>
      </c>
      <c r="I63" s="135"/>
      <c r="J63" s="66"/>
      <c r="N63" s="88"/>
      <c r="O63" s="66"/>
      <c r="P63" s="66"/>
      <c r="Q63" s="66"/>
      <c r="R63" s="66"/>
      <c r="S63" s="66"/>
      <c r="T63" s="66"/>
      <c r="U63" s="66"/>
      <c r="V63" s="66"/>
      <c r="W63" s="66"/>
      <c r="X63" s="66"/>
      <c r="Y63" s="66"/>
      <c r="Z63" s="66"/>
    </row>
    <row r="64" spans="1:26" ht="16">
      <c r="A64" s="150" t="s">
        <v>56</v>
      </c>
      <c r="B64" s="105"/>
      <c r="C64" s="105"/>
      <c r="D64" s="105"/>
      <c r="E64" s="105"/>
      <c r="F64" s="105"/>
      <c r="G64" s="66"/>
      <c r="H64" s="151">
        <v>45700</v>
      </c>
      <c r="I64" s="102"/>
      <c r="J64" s="152"/>
      <c r="K64" s="105"/>
      <c r="L64" s="105"/>
      <c r="M64" s="105"/>
      <c r="N64" s="102"/>
      <c r="O64" s="66"/>
      <c r="P64" s="66"/>
      <c r="Q64" s="66"/>
      <c r="R64" s="66"/>
      <c r="S64" s="66"/>
      <c r="T64" s="66"/>
      <c r="U64" s="66"/>
      <c r="V64" s="66"/>
      <c r="W64" s="66"/>
      <c r="X64" s="66"/>
      <c r="Y64" s="66"/>
      <c r="Z64" s="66"/>
    </row>
    <row r="65" spans="1:26" ht="16">
      <c r="A65" s="146" t="s">
        <v>57</v>
      </c>
      <c r="B65" s="100"/>
      <c r="C65" s="100"/>
      <c r="D65" s="100"/>
      <c r="E65" s="100"/>
      <c r="F65" s="100"/>
      <c r="G65" s="68"/>
      <c r="H65" s="147">
        <v>46384</v>
      </c>
      <c r="I65" s="103"/>
      <c r="J65" s="148" t="s">
        <v>58</v>
      </c>
      <c r="K65" s="105"/>
      <c r="L65" s="105"/>
      <c r="M65" s="105"/>
      <c r="N65" s="102"/>
      <c r="O65" s="66"/>
      <c r="P65" s="66"/>
      <c r="Q65" s="66"/>
      <c r="R65" s="66"/>
      <c r="S65" s="66"/>
      <c r="T65" s="66"/>
      <c r="U65" s="66"/>
      <c r="V65" s="66"/>
      <c r="W65" s="66"/>
      <c r="X65" s="66"/>
      <c r="Y65" s="66"/>
      <c r="Z65" s="66"/>
    </row>
    <row r="66" spans="1:26" ht="14">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spans="1:26" ht="16">
      <c r="A67" s="149" t="s">
        <v>3</v>
      </c>
      <c r="B67" s="138" t="s">
        <v>4</v>
      </c>
      <c r="C67" s="138" t="s">
        <v>5</v>
      </c>
      <c r="D67" s="138" t="s">
        <v>6</v>
      </c>
      <c r="E67" s="142" t="s">
        <v>7</v>
      </c>
      <c r="F67" s="143"/>
      <c r="G67" s="143"/>
      <c r="H67" s="143"/>
      <c r="I67" s="143"/>
      <c r="J67" s="143"/>
      <c r="K67" s="143"/>
      <c r="L67" s="143"/>
      <c r="M67" s="143"/>
      <c r="N67" s="143"/>
      <c r="O67" s="143"/>
      <c r="P67" s="144"/>
      <c r="Q67" s="138" t="s">
        <v>54</v>
      </c>
      <c r="R67" s="138" t="s">
        <v>2</v>
      </c>
      <c r="S67" s="66"/>
      <c r="T67" s="66"/>
      <c r="U67" s="66"/>
      <c r="V67" s="66"/>
      <c r="W67" s="66"/>
      <c r="X67" s="66"/>
      <c r="Y67" s="66"/>
      <c r="Z67" s="66"/>
    </row>
    <row r="68" spans="1:26" ht="16">
      <c r="A68" s="139"/>
      <c r="B68" s="139"/>
      <c r="C68" s="139"/>
      <c r="D68" s="139"/>
      <c r="E68" s="141" t="s">
        <v>9</v>
      </c>
      <c r="F68" s="141" t="s">
        <v>10</v>
      </c>
      <c r="G68" s="142" t="s">
        <v>30</v>
      </c>
      <c r="H68" s="143"/>
      <c r="I68" s="143"/>
      <c r="J68" s="143"/>
      <c r="K68" s="143"/>
      <c r="L68" s="143"/>
      <c r="M68" s="143"/>
      <c r="N68" s="143"/>
      <c r="O68" s="143"/>
      <c r="P68" s="144"/>
      <c r="Q68" s="139"/>
      <c r="R68" s="139"/>
      <c r="S68" s="66"/>
      <c r="T68" s="66"/>
      <c r="U68" s="66"/>
      <c r="V68" s="66"/>
      <c r="W68" s="66"/>
      <c r="X68" s="66"/>
      <c r="Y68" s="66"/>
      <c r="Z68" s="66"/>
    </row>
    <row r="69" spans="1:26" ht="16">
      <c r="A69" s="139"/>
      <c r="B69" s="139"/>
      <c r="C69" s="139"/>
      <c r="D69" s="139"/>
      <c r="E69" s="139"/>
      <c r="F69" s="139"/>
      <c r="G69" s="142" t="s">
        <v>11</v>
      </c>
      <c r="H69" s="143"/>
      <c r="I69" s="144"/>
      <c r="J69" s="145" t="s">
        <v>12</v>
      </c>
      <c r="K69" s="144"/>
      <c r="L69" s="142" t="s">
        <v>13</v>
      </c>
      <c r="M69" s="143"/>
      <c r="N69" s="143"/>
      <c r="O69" s="143"/>
      <c r="P69" s="144"/>
      <c r="Q69" s="139"/>
      <c r="R69" s="139"/>
      <c r="S69" s="66"/>
      <c r="T69" s="66"/>
      <c r="U69" s="66"/>
      <c r="V69" s="66"/>
      <c r="W69" s="66"/>
      <c r="X69" s="66"/>
      <c r="Y69" s="66"/>
      <c r="Z69" s="66"/>
    </row>
    <row r="70" spans="1:26" ht="129.75" customHeight="1">
      <c r="A70" s="140"/>
      <c r="B70" s="140"/>
      <c r="C70" s="140"/>
      <c r="D70" s="140"/>
      <c r="E70" s="140"/>
      <c r="F70" s="140"/>
      <c r="G70" s="69" t="s">
        <v>14</v>
      </c>
      <c r="H70" s="69" t="s">
        <v>15</v>
      </c>
      <c r="I70" s="69" t="s">
        <v>78</v>
      </c>
      <c r="J70" s="69" t="s">
        <v>17</v>
      </c>
      <c r="K70" s="69" t="s">
        <v>79</v>
      </c>
      <c r="L70" s="69" t="s">
        <v>19</v>
      </c>
      <c r="M70" s="69" t="s">
        <v>20</v>
      </c>
      <c r="N70" s="69" t="s">
        <v>21</v>
      </c>
      <c r="O70" s="69" t="s">
        <v>22</v>
      </c>
      <c r="P70" s="69" t="s">
        <v>80</v>
      </c>
      <c r="Q70" s="140"/>
      <c r="R70" s="140"/>
      <c r="S70" s="66"/>
      <c r="T70" s="66"/>
      <c r="U70" s="66"/>
      <c r="V70" s="66"/>
      <c r="W70" s="66"/>
      <c r="X70" s="66"/>
      <c r="Y70" s="66"/>
      <c r="Z70" s="66"/>
    </row>
    <row r="71" spans="1:26" ht="16">
      <c r="A71" s="81">
        <v>1</v>
      </c>
      <c r="B71" s="82">
        <v>2</v>
      </c>
      <c r="C71" s="82">
        <v>3</v>
      </c>
      <c r="D71" s="82">
        <v>4</v>
      </c>
      <c r="E71" s="82">
        <v>5</v>
      </c>
      <c r="F71" s="82">
        <v>6</v>
      </c>
      <c r="G71" s="82">
        <v>7</v>
      </c>
      <c r="H71" s="82">
        <v>8</v>
      </c>
      <c r="I71" s="82">
        <v>9</v>
      </c>
      <c r="J71" s="82">
        <v>10</v>
      </c>
      <c r="K71" s="82">
        <v>11</v>
      </c>
      <c r="L71" s="82">
        <v>12</v>
      </c>
      <c r="M71" s="82">
        <v>13</v>
      </c>
      <c r="N71" s="82">
        <v>14</v>
      </c>
      <c r="O71" s="82">
        <v>15</v>
      </c>
      <c r="P71" s="82">
        <v>16</v>
      </c>
      <c r="Q71" s="82">
        <v>17</v>
      </c>
      <c r="R71" s="82">
        <v>18</v>
      </c>
      <c r="S71" s="66"/>
      <c r="T71" s="66"/>
      <c r="U71" s="66"/>
      <c r="V71" s="66"/>
      <c r="W71" s="66"/>
      <c r="X71" s="66"/>
      <c r="Y71" s="66"/>
      <c r="Z71" s="66"/>
    </row>
    <row r="72" spans="1:26" ht="16">
      <c r="A72" s="70" t="s">
        <v>24</v>
      </c>
      <c r="B72" s="162">
        <v>46024</v>
      </c>
      <c r="C72" s="71" t="s">
        <v>24</v>
      </c>
      <c r="D72" s="71" t="s">
        <v>82</v>
      </c>
      <c r="E72" s="71" t="s">
        <v>82</v>
      </c>
      <c r="F72" s="71" t="s">
        <v>24</v>
      </c>
      <c r="G72" s="71">
        <v>0</v>
      </c>
      <c r="H72" s="71">
        <v>0</v>
      </c>
      <c r="I72" s="71">
        <v>0</v>
      </c>
      <c r="J72" s="71">
        <v>0</v>
      </c>
      <c r="K72" s="71">
        <v>0</v>
      </c>
      <c r="L72" s="71">
        <v>0</v>
      </c>
      <c r="M72" s="71">
        <v>0</v>
      </c>
      <c r="N72" s="71">
        <v>0</v>
      </c>
      <c r="O72" s="71">
        <v>0</v>
      </c>
      <c r="P72" s="71">
        <v>0</v>
      </c>
      <c r="Q72" s="71" t="s">
        <v>24</v>
      </c>
      <c r="R72" s="71" t="s">
        <v>24</v>
      </c>
      <c r="S72" s="66"/>
      <c r="T72" s="66"/>
      <c r="U72" s="66"/>
      <c r="V72" s="66"/>
      <c r="W72" s="66"/>
      <c r="X72" s="66"/>
      <c r="Y72" s="66"/>
      <c r="Z72" s="66"/>
    </row>
    <row r="73" spans="1:26" ht="16">
      <c r="A73" s="72">
        <v>1</v>
      </c>
      <c r="B73" s="163">
        <v>46053</v>
      </c>
      <c r="C73" s="73">
        <v>30</v>
      </c>
      <c r="D73" s="83">
        <v>2850</v>
      </c>
      <c r="E73" s="74">
        <v>0</v>
      </c>
      <c r="F73" s="83">
        <v>2850</v>
      </c>
      <c r="G73" s="74">
        <v>0</v>
      </c>
      <c r="H73" s="74">
        <v>0</v>
      </c>
      <c r="I73" s="74">
        <v>0</v>
      </c>
      <c r="J73" s="74">
        <v>0</v>
      </c>
      <c r="K73" s="74">
        <v>0</v>
      </c>
      <c r="L73" s="74">
        <v>0</v>
      </c>
      <c r="M73" s="74">
        <v>0</v>
      </c>
      <c r="N73" s="74">
        <v>0</v>
      </c>
      <c r="O73" s="74">
        <v>0</v>
      </c>
      <c r="P73" s="74">
        <v>0</v>
      </c>
      <c r="Q73" s="73" t="s">
        <v>24</v>
      </c>
      <c r="R73" s="73" t="s">
        <v>24</v>
      </c>
      <c r="S73" s="66"/>
      <c r="T73" s="66"/>
      <c r="U73" s="66"/>
      <c r="V73" s="66"/>
      <c r="W73" s="66"/>
      <c r="X73" s="66"/>
      <c r="Y73" s="66"/>
      <c r="Z73" s="66"/>
    </row>
    <row r="74" spans="1:26" ht="16">
      <c r="A74" s="70">
        <v>2</v>
      </c>
      <c r="B74" s="164">
        <v>46083</v>
      </c>
      <c r="C74" s="71">
        <v>30</v>
      </c>
      <c r="D74" s="83">
        <v>2850</v>
      </c>
      <c r="E74" s="76">
        <v>0</v>
      </c>
      <c r="F74" s="83">
        <v>2850</v>
      </c>
      <c r="G74" s="76">
        <v>0</v>
      </c>
      <c r="H74" s="76">
        <v>0</v>
      </c>
      <c r="I74" s="76">
        <v>0</v>
      </c>
      <c r="J74" s="76">
        <v>0</v>
      </c>
      <c r="K74" s="76">
        <v>0</v>
      </c>
      <c r="L74" s="76">
        <v>0</v>
      </c>
      <c r="M74" s="76">
        <v>0</v>
      </c>
      <c r="N74" s="76">
        <v>0</v>
      </c>
      <c r="O74" s="76">
        <v>0</v>
      </c>
      <c r="P74" s="76">
        <v>0</v>
      </c>
      <c r="Q74" s="71" t="s">
        <v>24</v>
      </c>
      <c r="R74" s="71" t="s">
        <v>24</v>
      </c>
      <c r="S74" s="66"/>
      <c r="T74" s="66"/>
      <c r="U74" s="66"/>
      <c r="V74" s="66"/>
      <c r="W74" s="66"/>
      <c r="X74" s="66"/>
      <c r="Y74" s="66"/>
      <c r="Z74" s="66"/>
    </row>
    <row r="75" spans="1:26" ht="16">
      <c r="A75" s="70">
        <v>3</v>
      </c>
      <c r="B75" s="164">
        <v>46113</v>
      </c>
      <c r="C75" s="71">
        <v>30</v>
      </c>
      <c r="D75" s="83">
        <v>2850</v>
      </c>
      <c r="E75" s="76">
        <v>0</v>
      </c>
      <c r="F75" s="83">
        <v>2850</v>
      </c>
      <c r="G75" s="76">
        <v>0</v>
      </c>
      <c r="H75" s="76">
        <v>0</v>
      </c>
      <c r="I75" s="76">
        <v>0</v>
      </c>
      <c r="J75" s="76">
        <v>0</v>
      </c>
      <c r="K75" s="76">
        <v>0</v>
      </c>
      <c r="L75" s="76">
        <v>0</v>
      </c>
      <c r="M75" s="76">
        <v>0</v>
      </c>
      <c r="N75" s="76">
        <v>0</v>
      </c>
      <c r="O75" s="76">
        <v>0</v>
      </c>
      <c r="P75" s="76">
        <v>0</v>
      </c>
      <c r="Q75" s="71" t="s">
        <v>24</v>
      </c>
      <c r="R75" s="71" t="s">
        <v>24</v>
      </c>
      <c r="S75" s="66"/>
      <c r="T75" s="66"/>
      <c r="U75" s="66"/>
      <c r="V75" s="66"/>
      <c r="W75" s="66"/>
      <c r="X75" s="66"/>
      <c r="Y75" s="66"/>
      <c r="Z75" s="66"/>
    </row>
    <row r="76" spans="1:26" ht="16">
      <c r="A76" s="70">
        <v>4</v>
      </c>
      <c r="B76" s="164">
        <v>46143</v>
      </c>
      <c r="C76" s="71">
        <v>30</v>
      </c>
      <c r="D76" s="83">
        <v>2850</v>
      </c>
      <c r="E76" s="76">
        <v>0</v>
      </c>
      <c r="F76" s="83">
        <v>2850</v>
      </c>
      <c r="G76" s="76">
        <v>0</v>
      </c>
      <c r="H76" s="76">
        <v>0</v>
      </c>
      <c r="I76" s="76">
        <v>0</v>
      </c>
      <c r="J76" s="76">
        <v>0</v>
      </c>
      <c r="K76" s="76">
        <v>0</v>
      </c>
      <c r="L76" s="76">
        <v>0</v>
      </c>
      <c r="M76" s="76">
        <v>0</v>
      </c>
      <c r="N76" s="76">
        <v>0</v>
      </c>
      <c r="O76" s="76">
        <v>0</v>
      </c>
      <c r="P76" s="76">
        <v>0</v>
      </c>
      <c r="Q76" s="71" t="s">
        <v>24</v>
      </c>
      <c r="R76" s="71" t="s">
        <v>24</v>
      </c>
      <c r="S76" s="66"/>
      <c r="T76" s="66"/>
      <c r="U76" s="66"/>
      <c r="V76" s="66"/>
      <c r="W76" s="66"/>
      <c r="X76" s="66"/>
      <c r="Y76" s="66"/>
      <c r="Z76" s="66"/>
    </row>
    <row r="77" spans="1:26" ht="16">
      <c r="A77" s="70">
        <v>5</v>
      </c>
      <c r="B77" s="164">
        <v>46173</v>
      </c>
      <c r="C77" s="71">
        <v>30</v>
      </c>
      <c r="D77" s="83">
        <v>2850</v>
      </c>
      <c r="E77" s="76">
        <v>0</v>
      </c>
      <c r="F77" s="83">
        <v>2850</v>
      </c>
      <c r="G77" s="76">
        <v>0</v>
      </c>
      <c r="H77" s="76">
        <v>0</v>
      </c>
      <c r="I77" s="76">
        <v>0</v>
      </c>
      <c r="J77" s="76">
        <v>0</v>
      </c>
      <c r="K77" s="76">
        <v>0</v>
      </c>
      <c r="L77" s="76">
        <v>0</v>
      </c>
      <c r="M77" s="76">
        <v>0</v>
      </c>
      <c r="N77" s="76">
        <v>0</v>
      </c>
      <c r="O77" s="76">
        <v>0</v>
      </c>
      <c r="P77" s="76">
        <v>0</v>
      </c>
      <c r="Q77" s="71" t="s">
        <v>24</v>
      </c>
      <c r="R77" s="71" t="s">
        <v>24</v>
      </c>
      <c r="S77" s="66"/>
      <c r="T77" s="66"/>
      <c r="U77" s="66"/>
      <c r="V77" s="66"/>
      <c r="W77" s="66"/>
      <c r="X77" s="66"/>
      <c r="Y77" s="66"/>
      <c r="Z77" s="66"/>
    </row>
    <row r="78" spans="1:26" ht="16">
      <c r="A78" s="70">
        <v>6</v>
      </c>
      <c r="B78" s="164">
        <v>46203</v>
      </c>
      <c r="C78" s="71">
        <v>30</v>
      </c>
      <c r="D78" s="83">
        <v>2850</v>
      </c>
      <c r="E78" s="76">
        <v>0</v>
      </c>
      <c r="F78" s="83">
        <v>2850</v>
      </c>
      <c r="G78" s="76">
        <v>0</v>
      </c>
      <c r="H78" s="76">
        <v>0</v>
      </c>
      <c r="I78" s="76">
        <v>0</v>
      </c>
      <c r="J78" s="76">
        <v>0</v>
      </c>
      <c r="K78" s="76">
        <v>0</v>
      </c>
      <c r="L78" s="76">
        <v>0</v>
      </c>
      <c r="M78" s="76">
        <v>0</v>
      </c>
      <c r="N78" s="76">
        <v>0</v>
      </c>
      <c r="O78" s="76">
        <v>0</v>
      </c>
      <c r="P78" s="76">
        <v>0</v>
      </c>
      <c r="Q78" s="71" t="s">
        <v>24</v>
      </c>
      <c r="R78" s="71" t="s">
        <v>24</v>
      </c>
      <c r="S78" s="66"/>
      <c r="T78" s="66"/>
      <c r="U78" s="66"/>
      <c r="V78" s="66"/>
      <c r="W78" s="66"/>
      <c r="X78" s="66"/>
      <c r="Y78" s="66"/>
      <c r="Z78" s="66"/>
    </row>
    <row r="79" spans="1:26" ht="16">
      <c r="A79" s="70">
        <v>7</v>
      </c>
      <c r="B79" s="164">
        <v>46233</v>
      </c>
      <c r="C79" s="71">
        <v>30</v>
      </c>
      <c r="D79" s="83">
        <v>2850</v>
      </c>
      <c r="E79" s="76">
        <v>0</v>
      </c>
      <c r="F79" s="83">
        <v>2850</v>
      </c>
      <c r="G79" s="76">
        <v>0</v>
      </c>
      <c r="H79" s="76">
        <v>0</v>
      </c>
      <c r="I79" s="76">
        <v>0</v>
      </c>
      <c r="J79" s="76">
        <v>0</v>
      </c>
      <c r="K79" s="76">
        <v>0</v>
      </c>
      <c r="L79" s="76">
        <v>0</v>
      </c>
      <c r="M79" s="76">
        <v>0</v>
      </c>
      <c r="N79" s="76">
        <v>0</v>
      </c>
      <c r="O79" s="76">
        <v>0</v>
      </c>
      <c r="P79" s="76">
        <v>0</v>
      </c>
      <c r="Q79" s="71" t="s">
        <v>24</v>
      </c>
      <c r="R79" s="71" t="s">
        <v>24</v>
      </c>
      <c r="S79" s="66"/>
      <c r="T79" s="66"/>
      <c r="U79" s="66"/>
      <c r="V79" s="66"/>
      <c r="W79" s="66"/>
      <c r="X79" s="66"/>
      <c r="Y79" s="66"/>
      <c r="Z79" s="66"/>
    </row>
    <row r="80" spans="1:26" ht="16">
      <c r="A80" s="70">
        <v>8</v>
      </c>
      <c r="B80" s="164">
        <v>46263</v>
      </c>
      <c r="C80" s="71">
        <v>30</v>
      </c>
      <c r="D80" s="83">
        <v>2850</v>
      </c>
      <c r="E80" s="76">
        <v>0</v>
      </c>
      <c r="F80" s="83">
        <v>2850</v>
      </c>
      <c r="G80" s="76">
        <v>0</v>
      </c>
      <c r="H80" s="76">
        <v>0</v>
      </c>
      <c r="I80" s="76">
        <v>0</v>
      </c>
      <c r="J80" s="76">
        <v>0</v>
      </c>
      <c r="K80" s="76">
        <v>0</v>
      </c>
      <c r="L80" s="76">
        <v>0</v>
      </c>
      <c r="M80" s="76">
        <v>0</v>
      </c>
      <c r="N80" s="76">
        <v>0</v>
      </c>
      <c r="O80" s="76">
        <v>0</v>
      </c>
      <c r="P80" s="76">
        <v>0</v>
      </c>
      <c r="Q80" s="71" t="s">
        <v>24</v>
      </c>
      <c r="R80" s="71" t="s">
        <v>24</v>
      </c>
      <c r="S80" s="66"/>
      <c r="T80" s="66"/>
      <c r="U80" s="66"/>
      <c r="V80" s="66"/>
      <c r="W80" s="66"/>
      <c r="X80" s="66"/>
      <c r="Y80" s="66"/>
      <c r="Z80" s="66"/>
    </row>
    <row r="81" spans="1:26" ht="16">
      <c r="A81" s="70">
        <v>9</v>
      </c>
      <c r="B81" s="164">
        <v>46293</v>
      </c>
      <c r="C81" s="71">
        <v>30</v>
      </c>
      <c r="D81" s="83">
        <v>2850</v>
      </c>
      <c r="E81" s="76">
        <v>0</v>
      </c>
      <c r="F81" s="83">
        <v>2850</v>
      </c>
      <c r="G81" s="76">
        <v>0</v>
      </c>
      <c r="H81" s="76">
        <v>0</v>
      </c>
      <c r="I81" s="76">
        <v>0</v>
      </c>
      <c r="J81" s="76">
        <v>0</v>
      </c>
      <c r="K81" s="76">
        <v>0</v>
      </c>
      <c r="L81" s="76">
        <v>0</v>
      </c>
      <c r="M81" s="76">
        <v>0</v>
      </c>
      <c r="N81" s="76">
        <v>0</v>
      </c>
      <c r="O81" s="76">
        <v>0</v>
      </c>
      <c r="P81" s="76">
        <v>0</v>
      </c>
      <c r="Q81" s="71" t="s">
        <v>24</v>
      </c>
      <c r="R81" s="71" t="s">
        <v>24</v>
      </c>
      <c r="S81" s="66"/>
      <c r="T81" s="66"/>
      <c r="U81" s="66"/>
      <c r="V81" s="66"/>
      <c r="W81" s="66"/>
      <c r="X81" s="66"/>
      <c r="Y81" s="66"/>
      <c r="Z81" s="66"/>
    </row>
    <row r="82" spans="1:26" ht="16">
      <c r="A82" s="70">
        <v>10</v>
      </c>
      <c r="B82" s="164">
        <v>46323</v>
      </c>
      <c r="C82" s="71">
        <v>30</v>
      </c>
      <c r="D82" s="83">
        <v>2850</v>
      </c>
      <c r="E82" s="76">
        <v>0</v>
      </c>
      <c r="F82" s="83">
        <v>2850</v>
      </c>
      <c r="G82" s="76">
        <v>0</v>
      </c>
      <c r="H82" s="76">
        <v>0</v>
      </c>
      <c r="I82" s="76">
        <v>0</v>
      </c>
      <c r="J82" s="76">
        <v>0</v>
      </c>
      <c r="K82" s="76">
        <v>0</v>
      </c>
      <c r="L82" s="76">
        <v>0</v>
      </c>
      <c r="M82" s="76">
        <v>0</v>
      </c>
      <c r="N82" s="76">
        <v>0</v>
      </c>
      <c r="O82" s="76">
        <v>0</v>
      </c>
      <c r="P82" s="76">
        <v>0</v>
      </c>
      <c r="Q82" s="71" t="s">
        <v>24</v>
      </c>
      <c r="R82" s="71" t="s">
        <v>24</v>
      </c>
      <c r="S82" s="66"/>
      <c r="T82" s="66"/>
      <c r="U82" s="66"/>
      <c r="V82" s="66"/>
      <c r="W82" s="66"/>
      <c r="X82" s="66"/>
      <c r="Y82" s="66"/>
      <c r="Z82" s="66"/>
    </row>
    <row r="83" spans="1:26" ht="16">
      <c r="A83" s="70">
        <v>11</v>
      </c>
      <c r="B83" s="164">
        <v>46353</v>
      </c>
      <c r="C83" s="71">
        <v>30</v>
      </c>
      <c r="D83" s="83">
        <v>2850</v>
      </c>
      <c r="E83" s="76">
        <v>0</v>
      </c>
      <c r="F83" s="83">
        <v>2850</v>
      </c>
      <c r="G83" s="76">
        <v>0</v>
      </c>
      <c r="H83" s="76">
        <v>0</v>
      </c>
      <c r="I83" s="76">
        <v>0</v>
      </c>
      <c r="J83" s="76">
        <v>0</v>
      </c>
      <c r="K83" s="76">
        <v>0</v>
      </c>
      <c r="L83" s="76">
        <v>0</v>
      </c>
      <c r="M83" s="76">
        <v>0</v>
      </c>
      <c r="N83" s="76">
        <v>0</v>
      </c>
      <c r="O83" s="76">
        <v>0</v>
      </c>
      <c r="P83" s="76">
        <v>0</v>
      </c>
      <c r="Q83" s="71" t="s">
        <v>24</v>
      </c>
      <c r="R83" s="71" t="s">
        <v>24</v>
      </c>
      <c r="S83" s="66"/>
      <c r="T83" s="66"/>
      <c r="U83" s="66"/>
      <c r="V83" s="66"/>
      <c r="W83" s="66"/>
      <c r="X83" s="66"/>
      <c r="Y83" s="66"/>
      <c r="Z83" s="66"/>
    </row>
    <row r="84" spans="1:26" ht="16">
      <c r="A84" s="70">
        <v>12</v>
      </c>
      <c r="B84" s="164">
        <v>46384</v>
      </c>
      <c r="C84" s="71">
        <v>30</v>
      </c>
      <c r="D84" s="75">
        <v>12850</v>
      </c>
      <c r="E84" s="71" t="s">
        <v>83</v>
      </c>
      <c r="F84" s="83">
        <v>2850</v>
      </c>
      <c r="G84" s="76">
        <v>0</v>
      </c>
      <c r="H84" s="76">
        <v>0</v>
      </c>
      <c r="I84" s="76">
        <v>0</v>
      </c>
      <c r="J84" s="76">
        <v>0</v>
      </c>
      <c r="K84" s="76">
        <v>0</v>
      </c>
      <c r="L84" s="76">
        <v>0</v>
      </c>
      <c r="M84" s="76">
        <v>0</v>
      </c>
      <c r="N84" s="76">
        <v>0</v>
      </c>
      <c r="O84" s="76">
        <v>0</v>
      </c>
      <c r="P84" s="76">
        <v>0</v>
      </c>
      <c r="Q84" s="71" t="s">
        <v>24</v>
      </c>
      <c r="R84" s="71" t="s">
        <v>24</v>
      </c>
      <c r="S84" s="66"/>
      <c r="T84" s="66"/>
      <c r="U84" s="66"/>
      <c r="V84" s="66"/>
      <c r="W84" s="66"/>
      <c r="X84" s="66"/>
      <c r="Y84" s="66"/>
      <c r="Z84" s="66"/>
    </row>
    <row r="85" spans="1:26" ht="16">
      <c r="A85" s="84" t="s">
        <v>25</v>
      </c>
      <c r="B85" s="85" t="s">
        <v>24</v>
      </c>
      <c r="C85" s="85">
        <v>360</v>
      </c>
      <c r="D85" s="86">
        <f>SUM(D73:D84)</f>
        <v>44200</v>
      </c>
      <c r="E85" s="85" t="s">
        <v>83</v>
      </c>
      <c r="F85" s="86">
        <f>SUM(F73:F84)</f>
        <v>34200</v>
      </c>
      <c r="G85" s="85">
        <v>0</v>
      </c>
      <c r="H85" s="85">
        <v>0</v>
      </c>
      <c r="I85" s="85">
        <v>0</v>
      </c>
      <c r="J85" s="85">
        <v>1500</v>
      </c>
      <c r="K85" s="85">
        <v>0</v>
      </c>
      <c r="L85" s="85">
        <v>0</v>
      </c>
      <c r="M85" s="85">
        <v>0</v>
      </c>
      <c r="N85" s="85">
        <v>0</v>
      </c>
      <c r="O85" s="85">
        <v>0</v>
      </c>
      <c r="P85" s="85">
        <v>0</v>
      </c>
      <c r="Q85" s="87">
        <v>21.0624</v>
      </c>
      <c r="R85" s="86">
        <v>45700</v>
      </c>
      <c r="S85" s="66"/>
      <c r="T85" s="66"/>
      <c r="U85" s="66"/>
      <c r="V85" s="66"/>
      <c r="W85" s="66"/>
      <c r="X85" s="66"/>
      <c r="Y85" s="66"/>
      <c r="Z85" s="66"/>
    </row>
    <row r="86" spans="1:26" ht="14">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spans="1:26" ht="87" customHeight="1">
      <c r="A87" s="165" t="s">
        <v>102</v>
      </c>
      <c r="B87" s="105"/>
      <c r="C87" s="105"/>
      <c r="D87" s="105"/>
      <c r="E87" s="105"/>
      <c r="F87" s="105"/>
      <c r="G87" s="105"/>
      <c r="H87" s="105"/>
      <c r="I87" s="105"/>
      <c r="J87" s="105"/>
      <c r="K87" s="105"/>
      <c r="L87" s="105"/>
      <c r="M87" s="66"/>
      <c r="N87" s="66"/>
      <c r="O87" s="66"/>
      <c r="P87" s="66"/>
      <c r="Q87" s="66"/>
      <c r="R87" s="66"/>
      <c r="S87" s="66"/>
      <c r="T87" s="66"/>
      <c r="U87" s="66"/>
      <c r="V87" s="66"/>
      <c r="W87" s="66"/>
      <c r="X87" s="66"/>
      <c r="Y87" s="66"/>
      <c r="Z87" s="66"/>
    </row>
    <row r="88" spans="1:26" ht="14">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spans="1:26" ht="14">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sheetData>
  <mergeCells count="137">
    <mergeCell ref="A7:F7"/>
    <mergeCell ref="H7:I7"/>
    <mergeCell ref="J7:N7"/>
    <mergeCell ref="A8:F8"/>
    <mergeCell ref="H8:I8"/>
    <mergeCell ref="J8:N8"/>
    <mergeCell ref="A4:P4"/>
    <mergeCell ref="A5:F5"/>
    <mergeCell ref="H5:I5"/>
    <mergeCell ref="J5:N5"/>
    <mergeCell ref="A6:F6"/>
    <mergeCell ref="H6:I6"/>
    <mergeCell ref="J6:N6"/>
    <mergeCell ref="A11:F11"/>
    <mergeCell ref="H11:I11"/>
    <mergeCell ref="J11:N11"/>
    <mergeCell ref="A12:F12"/>
    <mergeCell ref="H12:I12"/>
    <mergeCell ref="J12:N12"/>
    <mergeCell ref="A9:F9"/>
    <mergeCell ref="H9:I9"/>
    <mergeCell ref="J9:N9"/>
    <mergeCell ref="A10:F10"/>
    <mergeCell ref="H10:I10"/>
    <mergeCell ref="J10:N10"/>
    <mergeCell ref="A15:F15"/>
    <mergeCell ref="H15:I15"/>
    <mergeCell ref="J15:N15"/>
    <mergeCell ref="A16:F16"/>
    <mergeCell ref="H16:I16"/>
    <mergeCell ref="J16:N16"/>
    <mergeCell ref="A13:F13"/>
    <mergeCell ref="H13:I13"/>
    <mergeCell ref="J13:N13"/>
    <mergeCell ref="A14:F14"/>
    <mergeCell ref="H14:I14"/>
    <mergeCell ref="J14:N14"/>
    <mergeCell ref="A19:F19"/>
    <mergeCell ref="H19:I19"/>
    <mergeCell ref="J19:N19"/>
    <mergeCell ref="A21:F21"/>
    <mergeCell ref="H21:I21"/>
    <mergeCell ref="J21:N21"/>
    <mergeCell ref="A17:F17"/>
    <mergeCell ref="H17:I17"/>
    <mergeCell ref="J17:N17"/>
    <mergeCell ref="A18:F18"/>
    <mergeCell ref="H18:I18"/>
    <mergeCell ref="J18:N18"/>
    <mergeCell ref="A20:F20"/>
    <mergeCell ref="H20:I20"/>
    <mergeCell ref="J20:N20"/>
    <mergeCell ref="R24:R27"/>
    <mergeCell ref="E25:E27"/>
    <mergeCell ref="F25:F27"/>
    <mergeCell ref="G25:P25"/>
    <mergeCell ref="G26:I26"/>
    <mergeCell ref="J26:K26"/>
    <mergeCell ref="L26:P26"/>
    <mergeCell ref="A22:F22"/>
    <mergeCell ref="H22:I22"/>
    <mergeCell ref="J22:N22"/>
    <mergeCell ref="A24:A27"/>
    <mergeCell ref="B24:B27"/>
    <mergeCell ref="C24:C27"/>
    <mergeCell ref="D24:D27"/>
    <mergeCell ref="E24:P24"/>
    <mergeCell ref="A44:L44"/>
    <mergeCell ref="A46:P46"/>
    <mergeCell ref="A48:F48"/>
    <mergeCell ref="H48:I48"/>
    <mergeCell ref="J48:N48"/>
    <mergeCell ref="A49:F49"/>
    <mergeCell ref="H49:I49"/>
    <mergeCell ref="J49:N49"/>
    <mergeCell ref="Q24:Q27"/>
    <mergeCell ref="A52:F52"/>
    <mergeCell ref="H52:I52"/>
    <mergeCell ref="J52:N52"/>
    <mergeCell ref="A53:F53"/>
    <mergeCell ref="H53:I53"/>
    <mergeCell ref="J53:N53"/>
    <mergeCell ref="A50:F50"/>
    <mergeCell ref="H50:I50"/>
    <mergeCell ref="J50:N50"/>
    <mergeCell ref="A51:F51"/>
    <mergeCell ref="H51:I51"/>
    <mergeCell ref="J51:N51"/>
    <mergeCell ref="A56:F56"/>
    <mergeCell ref="H56:I56"/>
    <mergeCell ref="J56:N56"/>
    <mergeCell ref="A57:F57"/>
    <mergeCell ref="H57:I57"/>
    <mergeCell ref="J57:N57"/>
    <mergeCell ref="A54:F54"/>
    <mergeCell ref="H54:I54"/>
    <mergeCell ref="J54:N54"/>
    <mergeCell ref="A55:F55"/>
    <mergeCell ref="H55:I55"/>
    <mergeCell ref="J55:N55"/>
    <mergeCell ref="A60:F60"/>
    <mergeCell ref="H60:I60"/>
    <mergeCell ref="J60:N60"/>
    <mergeCell ref="A61:F61"/>
    <mergeCell ref="H61:I61"/>
    <mergeCell ref="J61:N61"/>
    <mergeCell ref="A58:F58"/>
    <mergeCell ref="H58:I58"/>
    <mergeCell ref="J58:N58"/>
    <mergeCell ref="A59:F59"/>
    <mergeCell ref="H59:I59"/>
    <mergeCell ref="J59:N59"/>
    <mergeCell ref="A65:F65"/>
    <mergeCell ref="H65:I65"/>
    <mergeCell ref="J65:N65"/>
    <mergeCell ref="A67:A70"/>
    <mergeCell ref="B67:B70"/>
    <mergeCell ref="C67:C70"/>
    <mergeCell ref="D67:D70"/>
    <mergeCell ref="E67:P67"/>
    <mergeCell ref="A62:F62"/>
    <mergeCell ref="H62:I62"/>
    <mergeCell ref="J62:N62"/>
    <mergeCell ref="A64:F64"/>
    <mergeCell ref="H64:I64"/>
    <mergeCell ref="J64:N64"/>
    <mergeCell ref="A63:F63"/>
    <mergeCell ref="H63:I63"/>
    <mergeCell ref="A87:L87"/>
    <mergeCell ref="Q67:Q70"/>
    <mergeCell ref="R67:R70"/>
    <mergeCell ref="E68:E70"/>
    <mergeCell ref="F68:F70"/>
    <mergeCell ref="G68:P68"/>
    <mergeCell ref="G69:I69"/>
    <mergeCell ref="J69:K69"/>
    <mergeCell ref="L69:P69"/>
  </mergeCells>
  <conditionalFormatting sqref="B30:B41">
    <cfRule type="cellIs" dxfId="2" priority="3" operator="equal">
      <formula>0</formula>
    </cfRule>
  </conditionalFormatting>
  <conditionalFormatting sqref="D30:D41">
    <cfRule type="cellIs" dxfId="1" priority="2" operator="equal">
      <formula>0</formula>
    </cfRule>
  </conditionalFormatting>
  <conditionalFormatting sqref="F30:F41">
    <cfRule type="cellIs" dxfId="0" priority="1" operator="equal">
      <formula>0</formula>
    </cfRule>
  </conditionalFormatting>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D238-5F52-45CF-A561-98BDACF42332}">
  <dimension ref="A1:B94"/>
  <sheetViews>
    <sheetView topLeftCell="A61" zoomScale="115" zoomScaleNormal="115" workbookViewId="0">
      <selection activeCell="C69" sqref="C69"/>
    </sheetView>
  </sheetViews>
  <sheetFormatPr baseColWidth="10" defaultColWidth="8.83203125" defaultRowHeight="15"/>
  <cols>
    <col min="1" max="1" width="13.1640625" bestFit="1" customWidth="1"/>
  </cols>
  <sheetData>
    <row r="1" spans="1:2">
      <c r="A1" s="17" t="s">
        <v>29</v>
      </c>
      <c r="B1" s="17" t="s">
        <v>35</v>
      </c>
    </row>
    <row r="2" spans="1:2">
      <c r="A2" s="93">
        <v>1000</v>
      </c>
      <c r="B2">
        <v>10</v>
      </c>
    </row>
    <row r="3" spans="1:2">
      <c r="A3" s="93">
        <v>1100</v>
      </c>
      <c r="B3">
        <v>11</v>
      </c>
    </row>
    <row r="4" spans="1:2">
      <c r="A4" s="93">
        <v>1200</v>
      </c>
      <c r="B4">
        <v>12</v>
      </c>
    </row>
    <row r="5" spans="1:2">
      <c r="A5" s="93">
        <v>1300</v>
      </c>
      <c r="B5">
        <v>13</v>
      </c>
    </row>
    <row r="6" spans="1:2">
      <c r="A6" s="93">
        <v>1400</v>
      </c>
      <c r="B6">
        <v>14</v>
      </c>
    </row>
    <row r="7" spans="1:2">
      <c r="A7" s="93">
        <v>1500</v>
      </c>
      <c r="B7">
        <v>15</v>
      </c>
    </row>
    <row r="8" spans="1:2">
      <c r="A8" s="93">
        <v>1600</v>
      </c>
      <c r="B8">
        <v>16</v>
      </c>
    </row>
    <row r="9" spans="1:2">
      <c r="A9" s="93">
        <v>1700</v>
      </c>
      <c r="B9">
        <v>17</v>
      </c>
    </row>
    <row r="10" spans="1:2">
      <c r="A10" s="93">
        <v>1800</v>
      </c>
      <c r="B10">
        <v>18</v>
      </c>
    </row>
    <row r="11" spans="1:2">
      <c r="A11" s="93">
        <v>1900</v>
      </c>
      <c r="B11">
        <v>19</v>
      </c>
    </row>
    <row r="12" spans="1:2">
      <c r="A12" s="93">
        <v>2000</v>
      </c>
      <c r="B12">
        <v>20</v>
      </c>
    </row>
    <row r="13" spans="1:2">
      <c r="A13" s="93">
        <v>2100</v>
      </c>
      <c r="B13">
        <v>21</v>
      </c>
    </row>
    <row r="14" spans="1:2">
      <c r="A14" s="93">
        <v>2200</v>
      </c>
      <c r="B14">
        <v>22</v>
      </c>
    </row>
    <row r="15" spans="1:2">
      <c r="A15" s="93">
        <v>2300</v>
      </c>
      <c r="B15">
        <v>23</v>
      </c>
    </row>
    <row r="16" spans="1:2">
      <c r="A16" s="93">
        <v>2400</v>
      </c>
      <c r="B16">
        <v>24</v>
      </c>
    </row>
    <row r="17" spans="1:2">
      <c r="A17" s="93">
        <v>2500</v>
      </c>
      <c r="B17">
        <v>25</v>
      </c>
    </row>
    <row r="18" spans="1:2">
      <c r="A18" s="93">
        <v>2600</v>
      </c>
      <c r="B18">
        <v>26</v>
      </c>
    </row>
    <row r="19" spans="1:2">
      <c r="A19" s="93">
        <v>2700</v>
      </c>
      <c r="B19">
        <v>27</v>
      </c>
    </row>
    <row r="20" spans="1:2">
      <c r="A20" s="93">
        <v>2800</v>
      </c>
      <c r="B20">
        <v>28</v>
      </c>
    </row>
    <row r="21" spans="1:2">
      <c r="A21" s="93">
        <v>2900</v>
      </c>
      <c r="B21">
        <v>29</v>
      </c>
    </row>
    <row r="22" spans="1:2">
      <c r="A22" s="93">
        <v>3000</v>
      </c>
      <c r="B22">
        <v>30</v>
      </c>
    </row>
    <row r="23" spans="1:2">
      <c r="A23" s="93">
        <v>3100</v>
      </c>
    </row>
    <row r="24" spans="1:2">
      <c r="A24" s="93">
        <v>3200</v>
      </c>
    </row>
    <row r="25" spans="1:2">
      <c r="A25" s="93">
        <v>3300</v>
      </c>
    </row>
    <row r="26" spans="1:2">
      <c r="A26" s="93">
        <v>3400</v>
      </c>
    </row>
    <row r="27" spans="1:2">
      <c r="A27" s="93">
        <v>3500</v>
      </c>
    </row>
    <row r="28" spans="1:2">
      <c r="A28" s="93">
        <v>3600</v>
      </c>
    </row>
    <row r="29" spans="1:2">
      <c r="A29" s="93">
        <v>3700</v>
      </c>
    </row>
    <row r="30" spans="1:2">
      <c r="A30" s="93">
        <v>3800</v>
      </c>
    </row>
    <row r="31" spans="1:2">
      <c r="A31" s="93">
        <v>3900</v>
      </c>
    </row>
    <row r="32" spans="1:2">
      <c r="A32" s="93">
        <v>4000</v>
      </c>
    </row>
    <row r="33" spans="1:1">
      <c r="A33" s="93">
        <v>4100</v>
      </c>
    </row>
    <row r="34" spans="1:1">
      <c r="A34" s="93">
        <v>4200</v>
      </c>
    </row>
    <row r="35" spans="1:1">
      <c r="A35" s="93">
        <v>4300</v>
      </c>
    </row>
    <row r="36" spans="1:1">
      <c r="A36" s="93">
        <v>4400</v>
      </c>
    </row>
    <row r="37" spans="1:1">
      <c r="A37" s="93">
        <v>4500</v>
      </c>
    </row>
    <row r="38" spans="1:1">
      <c r="A38" s="93">
        <v>4600</v>
      </c>
    </row>
    <row r="39" spans="1:1">
      <c r="A39" s="93">
        <v>4700</v>
      </c>
    </row>
    <row r="40" spans="1:1">
      <c r="A40" s="93">
        <v>4800</v>
      </c>
    </row>
    <row r="41" spans="1:1">
      <c r="A41" s="93">
        <v>4900</v>
      </c>
    </row>
    <row r="42" spans="1:1">
      <c r="A42" s="93">
        <v>5000</v>
      </c>
    </row>
    <row r="43" spans="1:1">
      <c r="A43" s="93">
        <v>5100</v>
      </c>
    </row>
    <row r="44" spans="1:1">
      <c r="A44" s="93">
        <v>5200</v>
      </c>
    </row>
    <row r="45" spans="1:1">
      <c r="A45" s="93">
        <v>5300</v>
      </c>
    </row>
    <row r="46" spans="1:1">
      <c r="A46" s="93">
        <v>5400</v>
      </c>
    </row>
    <row r="47" spans="1:1">
      <c r="A47" s="93">
        <v>5500</v>
      </c>
    </row>
    <row r="48" spans="1:1">
      <c r="A48" s="93">
        <v>5600</v>
      </c>
    </row>
    <row r="49" spans="1:1">
      <c r="A49" s="93">
        <v>5700</v>
      </c>
    </row>
    <row r="50" spans="1:1">
      <c r="A50" s="93">
        <v>5800</v>
      </c>
    </row>
    <row r="51" spans="1:1">
      <c r="A51" s="93">
        <v>5900</v>
      </c>
    </row>
    <row r="52" spans="1:1">
      <c r="A52" s="93">
        <v>6000</v>
      </c>
    </row>
    <row r="53" spans="1:1">
      <c r="A53" s="93">
        <v>6100</v>
      </c>
    </row>
    <row r="54" spans="1:1">
      <c r="A54" s="93">
        <v>6200</v>
      </c>
    </row>
    <row r="55" spans="1:1">
      <c r="A55" s="93">
        <v>6300</v>
      </c>
    </row>
    <row r="56" spans="1:1">
      <c r="A56" s="93">
        <v>6400</v>
      </c>
    </row>
    <row r="57" spans="1:1">
      <c r="A57" s="93">
        <v>6500</v>
      </c>
    </row>
    <row r="58" spans="1:1">
      <c r="A58" s="93">
        <v>6600</v>
      </c>
    </row>
    <row r="59" spans="1:1">
      <c r="A59" s="93">
        <v>6700</v>
      </c>
    </row>
    <row r="60" spans="1:1">
      <c r="A60" s="93">
        <v>6800</v>
      </c>
    </row>
    <row r="61" spans="1:1">
      <c r="A61" s="93">
        <v>6900</v>
      </c>
    </row>
    <row r="62" spans="1:1">
      <c r="A62" s="93">
        <v>7000</v>
      </c>
    </row>
    <row r="63" spans="1:1">
      <c r="A63" s="93">
        <v>7100</v>
      </c>
    </row>
    <row r="64" spans="1:1">
      <c r="A64" s="93">
        <v>7200</v>
      </c>
    </row>
    <row r="65" spans="1:1">
      <c r="A65" s="93">
        <v>7300</v>
      </c>
    </row>
    <row r="66" spans="1:1">
      <c r="A66" s="93">
        <v>7400</v>
      </c>
    </row>
    <row r="67" spans="1:1">
      <c r="A67" s="93">
        <v>7500</v>
      </c>
    </row>
    <row r="68" spans="1:1">
      <c r="A68" s="93">
        <v>7600</v>
      </c>
    </row>
    <row r="69" spans="1:1">
      <c r="A69" s="93">
        <v>7700</v>
      </c>
    </row>
    <row r="70" spans="1:1">
      <c r="A70" s="93">
        <v>7800</v>
      </c>
    </row>
    <row r="71" spans="1:1">
      <c r="A71" s="93">
        <v>7900</v>
      </c>
    </row>
    <row r="72" spans="1:1">
      <c r="A72" s="93">
        <v>8000</v>
      </c>
    </row>
    <row r="73" spans="1:1">
      <c r="A73" s="93">
        <v>8100</v>
      </c>
    </row>
    <row r="74" spans="1:1">
      <c r="A74" s="93">
        <v>8200</v>
      </c>
    </row>
    <row r="75" spans="1:1">
      <c r="A75" s="93">
        <v>8300</v>
      </c>
    </row>
    <row r="76" spans="1:1">
      <c r="A76" s="93">
        <v>8400</v>
      </c>
    </row>
    <row r="77" spans="1:1">
      <c r="A77" s="93">
        <v>8500</v>
      </c>
    </row>
    <row r="78" spans="1:1">
      <c r="A78" s="93">
        <v>8600</v>
      </c>
    </row>
    <row r="79" spans="1:1">
      <c r="A79" s="93">
        <v>8646</v>
      </c>
    </row>
    <row r="80" spans="1:1">
      <c r="A80" s="94">
        <v>8647</v>
      </c>
    </row>
    <row r="81" spans="1:1">
      <c r="A81" s="94">
        <v>8700</v>
      </c>
    </row>
    <row r="82" spans="1:1">
      <c r="A82" s="94">
        <v>8800</v>
      </c>
    </row>
    <row r="83" spans="1:1">
      <c r="A83" s="94">
        <v>8900</v>
      </c>
    </row>
    <row r="84" spans="1:1">
      <c r="A84" s="94">
        <v>9000</v>
      </c>
    </row>
    <row r="85" spans="1:1">
      <c r="A85" s="94">
        <v>9100</v>
      </c>
    </row>
    <row r="86" spans="1:1">
      <c r="A86" s="94">
        <v>9200</v>
      </c>
    </row>
    <row r="87" spans="1:1">
      <c r="A87" s="94">
        <v>9300</v>
      </c>
    </row>
    <row r="88" spans="1:1">
      <c r="A88" s="94">
        <v>9400</v>
      </c>
    </row>
    <row r="89" spans="1:1">
      <c r="A89" s="94">
        <v>9500</v>
      </c>
    </row>
    <row r="90" spans="1:1">
      <c r="A90" s="94">
        <v>9600</v>
      </c>
    </row>
    <row r="91" spans="1:1">
      <c r="A91" s="94">
        <v>9700</v>
      </c>
    </row>
    <row r="92" spans="1:1">
      <c r="A92" s="94">
        <v>9800</v>
      </c>
    </row>
    <row r="93" spans="1:1">
      <c r="A93" s="94">
        <v>9900</v>
      </c>
    </row>
    <row r="94" spans="1:1">
      <c r="A94" s="94">
        <v>10000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5</vt:i4>
      </vt:variant>
      <vt:variant>
        <vt:lpstr>Именованные диапазоны</vt:lpstr>
      </vt:variant>
      <vt:variant>
        <vt:i4>6</vt:i4>
      </vt:variant>
    </vt:vector>
  </HeadingPairs>
  <TitlesOfParts>
    <vt:vector size="11" baseType="lpstr">
      <vt:lpstr>Калькулятор мікрокредиту</vt:lpstr>
      <vt:lpstr>Калькулятор споживчого кредиту</vt:lpstr>
      <vt:lpstr>Розрахунок мікрокредиту</vt:lpstr>
      <vt:lpstr>Розрахунок споживчого кредиту</vt:lpstr>
      <vt:lpstr>Data</vt:lpstr>
      <vt:lpstr>amount1</vt:lpstr>
      <vt:lpstr>amount2</vt:lpstr>
      <vt:lpstr>amount3</vt:lpstr>
      <vt:lpstr>amount4</vt:lpstr>
      <vt:lpstr>credit_amount</vt:lpstr>
      <vt:lpstr>days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Vadym Linevych</dc:creator>
  <cp:lastModifiedBy>maryna krutko</cp:lastModifiedBy>
  <cp:lastPrinted>2024-12-11T11:31:04Z</cp:lastPrinted>
  <dcterms:created xsi:type="dcterms:W3CDTF">2015-06-05T18:17:20Z</dcterms:created>
  <dcterms:modified xsi:type="dcterms:W3CDTF">2026-03-25T13:36:21Z</dcterms:modified>
</cp:coreProperties>
</file>